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ppt" ContentType="application/vnd.ms-powerpoint"/>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C:\Users\ageorgi3\Downloads\"/>
    </mc:Choice>
  </mc:AlternateContent>
  <xr:revisionPtr revIDLastSave="0" documentId="8_{8B17BE71-4BB5-457D-B9F4-1CF22B9DB053}" xr6:coauthVersionLast="47" xr6:coauthVersionMax="47" xr10:uidLastSave="{00000000-0000-0000-0000-000000000000}"/>
  <bookViews>
    <workbookView xWindow="-120" yWindow="-120" windowWidth="29040" windowHeight="15720" xr2:uid="{9B98300A-2E9B-4CED-8203-F0D6D734D548}"/>
  </bookViews>
  <sheets>
    <sheet name="Change Log" sheetId="11" r:id="rId1"/>
    <sheet name="Instructions" sheetId="10" r:id="rId2"/>
    <sheet name="8D Form" sheetId="9" r:id="rId3"/>
    <sheet name="D1-D2" sheetId="1" r:id="rId4"/>
    <sheet name="D3" sheetId="6" r:id="rId5"/>
    <sheet name="D4" sheetId="2" r:id="rId6"/>
    <sheet name="D5-6" sheetId="4" r:id="rId7"/>
    <sheet name="D7-8" sheetId="5" r:id="rId8"/>
    <sheet name="Summary" sheetId="12" r:id="rId9"/>
  </sheets>
  <externalReferences>
    <externalReference r:id="rId10"/>
    <externalReference r:id="rId11"/>
    <externalReference r:id="rId12"/>
    <externalReference r:id="rId13"/>
    <externalReference r:id="rId14"/>
    <externalReference r:id="rId15"/>
    <externalReference r:id="rId16"/>
  </externalReferences>
  <definedNames>
    <definedName name="___AG11C27" localSheetId="0" hidden="1">'[1]Part Genealogy Report'!#REF!</definedName>
    <definedName name="___AG11C27" localSheetId="1" hidden="1">'[1]Part Genealogy Report'!#REF!</definedName>
    <definedName name="___AG11C27" localSheetId="8" hidden="1">'[1]Part Genealogy Report'!#REF!</definedName>
    <definedName name="___AG11C27" hidden="1">'[1]Part Genealogy Report'!#REF!</definedName>
    <definedName name="___AG11C28" localSheetId="0" hidden="1">'[1]Part Genealogy Report'!#REF!</definedName>
    <definedName name="___AG11C28" localSheetId="1" hidden="1">'[1]Part Genealogy Report'!#REF!</definedName>
    <definedName name="___AG11C28" hidden="1">'[1]Part Genealogy Report'!#REF!</definedName>
    <definedName name="___AG11C29" localSheetId="0" hidden="1">'[1]Part Genealogy Report'!#REF!</definedName>
    <definedName name="___AG11C29" localSheetId="1" hidden="1">'[1]Part Genealogy Report'!#REF!</definedName>
    <definedName name="___AG11C29" hidden="1">'[1]Part Genealogy Report'!#REF!</definedName>
    <definedName name="___AG6C1" localSheetId="0" hidden="1">'[1]Part Genealogy Report'!#REF!</definedName>
    <definedName name="___AG6C1" localSheetId="1" hidden="1">'[1]Part Genealogy Report'!#REF!</definedName>
    <definedName name="___AG6C1" hidden="1">'[1]Part Genealogy Report'!#REF!</definedName>
    <definedName name="___AG6C10" localSheetId="0" hidden="1">'[1]Part Genealogy Report'!#REF!</definedName>
    <definedName name="___AG6C10" localSheetId="1" hidden="1">'[1]Part Genealogy Report'!#REF!</definedName>
    <definedName name="___AG6C10" hidden="1">'[1]Part Genealogy Report'!#REF!</definedName>
    <definedName name="___AG6C11" localSheetId="0" hidden="1">'[1]Part Genealogy Report'!#REF!</definedName>
    <definedName name="___AG6C11" localSheetId="1" hidden="1">'[1]Part Genealogy Report'!#REF!</definedName>
    <definedName name="___AG6C11" hidden="1">'[1]Part Genealogy Report'!#REF!</definedName>
    <definedName name="___AG6C12" localSheetId="0" hidden="1">'[1]Part Genealogy Report'!#REF!</definedName>
    <definedName name="___AG6C12" localSheetId="1" hidden="1">'[1]Part Genealogy Report'!#REF!</definedName>
    <definedName name="___AG6C12" hidden="1">'[1]Part Genealogy Report'!#REF!</definedName>
    <definedName name="___AG6C13" localSheetId="0" hidden="1">'[1]Part Genealogy Report'!#REF!</definedName>
    <definedName name="___AG6C13" localSheetId="1" hidden="1">'[1]Part Genealogy Report'!#REF!</definedName>
    <definedName name="___AG6C13" hidden="1">'[1]Part Genealogy Report'!#REF!</definedName>
    <definedName name="___AG6C14" localSheetId="0" hidden="1">'[1]Part Genealogy Report'!#REF!</definedName>
    <definedName name="___AG6C14" localSheetId="1" hidden="1">'[1]Part Genealogy Report'!#REF!</definedName>
    <definedName name="___AG6C14" hidden="1">'[1]Part Genealogy Report'!#REF!</definedName>
    <definedName name="___AG6C15" localSheetId="0" hidden="1">'[1]Part Genealogy Report'!#REF!</definedName>
    <definedName name="___AG6C15" localSheetId="1" hidden="1">'[1]Part Genealogy Report'!#REF!</definedName>
    <definedName name="___AG6C15" hidden="1">'[1]Part Genealogy Report'!#REF!</definedName>
    <definedName name="___AG6C16" localSheetId="0" hidden="1">'[1]Part Genealogy Report'!#REF!</definedName>
    <definedName name="___AG6C16" localSheetId="1" hidden="1">'[1]Part Genealogy Report'!#REF!</definedName>
    <definedName name="___AG6C16" hidden="1">'[1]Part Genealogy Report'!#REF!</definedName>
    <definedName name="___AG6C17" localSheetId="0" hidden="1">'[1]Part Genealogy Report'!#REF!</definedName>
    <definedName name="___AG6C17" localSheetId="1" hidden="1">'[1]Part Genealogy Report'!#REF!</definedName>
    <definedName name="___AG6C17" hidden="1">'[1]Part Genealogy Report'!#REF!</definedName>
    <definedName name="___AG6C18" localSheetId="0" hidden="1">'[1]Part Genealogy Report'!#REF!</definedName>
    <definedName name="___AG6C18" localSheetId="1" hidden="1">'[1]Part Genealogy Report'!#REF!</definedName>
    <definedName name="___AG6C18" hidden="1">'[1]Part Genealogy Report'!#REF!</definedName>
    <definedName name="___AG6C19" localSheetId="0" hidden="1">'[1]Part Genealogy Report'!#REF!</definedName>
    <definedName name="___AG6C19" localSheetId="1" hidden="1">'[1]Part Genealogy Report'!#REF!</definedName>
    <definedName name="___AG6C19" hidden="1">'[1]Part Genealogy Report'!#REF!</definedName>
    <definedName name="___AG6C2" localSheetId="0" hidden="1">'[1]Part Genealogy Report'!#REF!</definedName>
    <definedName name="___AG6C2" localSheetId="1" hidden="1">'[1]Part Genealogy Report'!#REF!</definedName>
    <definedName name="___AG6C2" hidden="1">'[1]Part Genealogy Report'!#REF!</definedName>
    <definedName name="___AG6C20" localSheetId="0" hidden="1">'[1]Part Genealogy Report'!#REF!</definedName>
    <definedName name="___AG6C20" localSheetId="1" hidden="1">'[1]Part Genealogy Report'!#REF!</definedName>
    <definedName name="___AG6C20" hidden="1">'[1]Part Genealogy Report'!#REF!</definedName>
    <definedName name="___AG6C21" localSheetId="0" hidden="1">'[1]Part Genealogy Report'!#REF!</definedName>
    <definedName name="___AG6C21" localSheetId="1" hidden="1">'[1]Part Genealogy Report'!#REF!</definedName>
    <definedName name="___AG6C21" hidden="1">'[1]Part Genealogy Report'!#REF!</definedName>
    <definedName name="___AG6C22" localSheetId="0" hidden="1">'[1]Part Genealogy Report'!#REF!</definedName>
    <definedName name="___AG6C22" localSheetId="1" hidden="1">'[1]Part Genealogy Report'!#REF!</definedName>
    <definedName name="___AG6C22" hidden="1">'[1]Part Genealogy Report'!#REF!</definedName>
    <definedName name="___AG6C23" localSheetId="0" hidden="1">'[1]Part Genealogy Report'!#REF!</definedName>
    <definedName name="___AG6C23" localSheetId="1" hidden="1">'[1]Part Genealogy Report'!#REF!</definedName>
    <definedName name="___AG6C23" hidden="1">'[1]Part Genealogy Report'!#REF!</definedName>
    <definedName name="___AG6C3" localSheetId="0" hidden="1">'[1]Part Genealogy Report'!#REF!</definedName>
    <definedName name="___AG6C3" localSheetId="1" hidden="1">'[1]Part Genealogy Report'!#REF!</definedName>
    <definedName name="___AG6C3" hidden="1">'[1]Part Genealogy Report'!#REF!</definedName>
    <definedName name="___AG6C4" localSheetId="0" hidden="1">'[1]Part Genealogy Report'!#REF!</definedName>
    <definedName name="___AG6C4" localSheetId="1" hidden="1">'[1]Part Genealogy Report'!#REF!</definedName>
    <definedName name="___AG6C4" hidden="1">'[1]Part Genealogy Report'!#REF!</definedName>
    <definedName name="___AG6C5" localSheetId="0" hidden="1">'[1]Part Genealogy Report'!#REF!</definedName>
    <definedName name="___AG6C5" localSheetId="1" hidden="1">'[1]Part Genealogy Report'!#REF!</definedName>
    <definedName name="___AG6C5" hidden="1">'[1]Part Genealogy Report'!#REF!</definedName>
    <definedName name="___AG6C6" localSheetId="0" hidden="1">'[1]Part Genealogy Report'!#REF!</definedName>
    <definedName name="___AG6C6" localSheetId="1" hidden="1">'[1]Part Genealogy Report'!#REF!</definedName>
    <definedName name="___AG6C6" hidden="1">'[1]Part Genealogy Report'!#REF!</definedName>
    <definedName name="___AG6C7" localSheetId="0" hidden="1">'[1]Part Genealogy Report'!#REF!</definedName>
    <definedName name="___AG6C7" localSheetId="1" hidden="1">'[1]Part Genealogy Report'!#REF!</definedName>
    <definedName name="___AG6C7" hidden="1">'[1]Part Genealogy Report'!#REF!</definedName>
    <definedName name="___AG6C8" localSheetId="0" hidden="1">'[1]Part Genealogy Report'!#REF!</definedName>
    <definedName name="___AG6C8" localSheetId="1" hidden="1">'[1]Part Genealogy Report'!#REF!</definedName>
    <definedName name="___AG6C8" hidden="1">'[1]Part Genealogy Report'!#REF!</definedName>
    <definedName name="___AG6C9" localSheetId="0" hidden="1">'[1]Part Genealogy Report'!#REF!</definedName>
    <definedName name="___AG6C9" localSheetId="1" hidden="1">'[1]Part Genealogy Report'!#REF!</definedName>
    <definedName name="___AG6C9" hidden="1">'[1]Part Genealogy Report'!#REF!</definedName>
    <definedName name="__key2" localSheetId="0" hidden="1">'[2]RFT SYBEX'!#REF!</definedName>
    <definedName name="__key2" localSheetId="1" hidden="1">'[2]RFT SYBEX'!#REF!</definedName>
    <definedName name="__key2" hidden="1">'[2]RFT SYBEX'!#REF!</definedName>
    <definedName name="_29__0_S" localSheetId="0" hidden="1">#REF!</definedName>
    <definedName name="_29__0_S" localSheetId="1" hidden="1">#REF!</definedName>
    <definedName name="_29__0_S" localSheetId="8" hidden="1">#REF!</definedName>
    <definedName name="_29__0_S" hidden="1">#REF!</definedName>
    <definedName name="_AS6" localSheetId="2" hidden="1">{#N/A,#N/A,FALSE,"Australien";#N/A,#N/A,FALSE,"Birmingham";#N/A,#N/A,FALSE,"Brasilien";#N/A,#N/A,FALSE,"Prag";#N/A,#N/A,FALSE,"Spanien";#N/A,#N/A,FALSE,"Malaysia ( Com)";#N/A,#N/A,FALSE,"Malaysia (Instr)"}</definedName>
    <definedName name="_AS6" localSheetId="0" hidden="1">{#N/A,#N/A,FALSE,"Australien";#N/A,#N/A,FALSE,"Birmingham";#N/A,#N/A,FALSE,"Brasilien";#N/A,#N/A,FALSE,"Prag";#N/A,#N/A,FALSE,"Spanien";#N/A,#N/A,FALSE,"Malaysia ( Com)";#N/A,#N/A,FALSE,"Malaysia (Instr)"}</definedName>
    <definedName name="_AS6" localSheetId="1" hidden="1">{#N/A,#N/A,FALSE,"Australien";#N/A,#N/A,FALSE,"Birmingham";#N/A,#N/A,FALSE,"Brasilien";#N/A,#N/A,FALSE,"Prag";#N/A,#N/A,FALSE,"Spanien";#N/A,#N/A,FALSE,"Malaysia ( Com)";#N/A,#N/A,FALSE,"Malaysia (Instr)"}</definedName>
    <definedName name="_AS6" localSheetId="8" hidden="1">{#N/A,#N/A,FALSE,"Australien";#N/A,#N/A,FALSE,"Birmingham";#N/A,#N/A,FALSE,"Brasilien";#N/A,#N/A,FALSE,"Prag";#N/A,#N/A,FALSE,"Spanien";#N/A,#N/A,FALSE,"Malaysia ( Com)";#N/A,#N/A,FALSE,"Malaysia (Instr)"}</definedName>
    <definedName name="_AS6" hidden="1">{#N/A,#N/A,FALSE,"Australien";#N/A,#N/A,FALSE,"Birmingham";#N/A,#N/A,FALSE,"Brasilien";#N/A,#N/A,FALSE,"Prag";#N/A,#N/A,FALSE,"Spanien";#N/A,#N/A,FALSE,"Malaysia ( Com)";#N/A,#N/A,FALSE,"Malaysia (Instr)"}</definedName>
    <definedName name="_xlnm._FilterDatabase" localSheetId="6" hidden="1">'D5-6'!$A$5:$P$11</definedName>
    <definedName name="_Key1" localSheetId="0" hidden="1">#REF!</definedName>
    <definedName name="_Key1" localSheetId="1" hidden="1">#REF!</definedName>
    <definedName name="_Key1" localSheetId="8" hidden="1">#REF!</definedName>
    <definedName name="_Key1" hidden="1">#REF!</definedName>
    <definedName name="_Key2" localSheetId="0" hidden="1">#REF!</definedName>
    <definedName name="_Key2" localSheetId="1" hidden="1">#REF!</definedName>
    <definedName name="_Key2" localSheetId="8" hidden="1">#REF!</definedName>
    <definedName name="_Key2" hidden="1">#REF!</definedName>
    <definedName name="_key3" localSheetId="0" hidden="1">'[2]RFT SYBEX'!#REF!</definedName>
    <definedName name="_key3" localSheetId="1" hidden="1">'[2]RFT SYBEX'!#REF!</definedName>
    <definedName name="_key3" localSheetId="8" hidden="1">'[2]RFT SYBEX'!#REF!</definedName>
    <definedName name="_key3" hidden="1">'[2]RFT SYBEX'!#REF!</definedName>
    <definedName name="_Order1" hidden="1">255</definedName>
    <definedName name="_Order2" hidden="1">255</definedName>
    <definedName name="_Sort" localSheetId="0" hidden="1">#REF!</definedName>
    <definedName name="_Sort" localSheetId="1" hidden="1">#REF!</definedName>
    <definedName name="_Sort" localSheetId="8" hidden="1">#REF!</definedName>
    <definedName name="_Sort" hidden="1">#REF!</definedName>
    <definedName name="_XG2" localSheetId="2" hidden="1">{#N/A,#N/A,FALSE,"단축1";#N/A,#N/A,FALSE,"단축2";#N/A,#N/A,FALSE,"단축3";#N/A,#N/A,FALSE,"장축";#N/A,#N/A,FALSE,"4WD"}</definedName>
    <definedName name="_XG2" localSheetId="0" hidden="1">{#N/A,#N/A,FALSE,"단축1";#N/A,#N/A,FALSE,"단축2";#N/A,#N/A,FALSE,"단축3";#N/A,#N/A,FALSE,"장축";#N/A,#N/A,FALSE,"4WD"}</definedName>
    <definedName name="_XG2" localSheetId="1" hidden="1">{#N/A,#N/A,FALSE,"단축1";#N/A,#N/A,FALSE,"단축2";#N/A,#N/A,FALSE,"단축3";#N/A,#N/A,FALSE,"장축";#N/A,#N/A,FALSE,"4WD"}</definedName>
    <definedName name="_XG2" localSheetId="8" hidden="1">{#N/A,#N/A,FALSE,"단축1";#N/A,#N/A,FALSE,"단축2";#N/A,#N/A,FALSE,"단축3";#N/A,#N/A,FALSE,"장축";#N/A,#N/A,FALSE,"4WD"}</definedName>
    <definedName name="_XG2" hidden="1">{#N/A,#N/A,FALSE,"단축1";#N/A,#N/A,FALSE,"단축2";#N/A,#N/A,FALSE,"단축3";#N/A,#N/A,FALSE,"장축";#N/A,#N/A,FALSE,"4WD"}</definedName>
    <definedName name="Access_Button" hidden="1">"업체현황_카드발송_List"</definedName>
    <definedName name="Access_Button1" hidden="1">"업체현황_카드발송_List"</definedName>
    <definedName name="Access_Button2" hidden="1">"업체현황_카드발송_List"</definedName>
    <definedName name="Access_Button3" hidden="1">"카드발송_카드발송_List1"</definedName>
    <definedName name="Access_Button4" hidden="1">"업체현황_카드발송_List"</definedName>
    <definedName name="AccessDatabase" hidden="1">"C:\My Documents\SCD\업무연락안양식.mdb"</definedName>
    <definedName name="ag" localSheetId="0" hidden="1">'[3]Part Genealogy Report'!#REF!</definedName>
    <definedName name="ag" localSheetId="1" hidden="1">'[3]Part Genealogy Report'!#REF!</definedName>
    <definedName name="ag" localSheetId="8" hidden="1">'[3]Part Genealogy Report'!#REF!</definedName>
    <definedName name="ag" hidden="1">'[3]Part Genealogy Report'!#REF!</definedName>
    <definedName name="BGJK" localSheetId="2" hidden="1">{#N/A,#N/A,FALSE,"단축1";#N/A,#N/A,FALSE,"단축2";#N/A,#N/A,FALSE,"단축3";#N/A,#N/A,FALSE,"장축";#N/A,#N/A,FALSE,"4WD"}</definedName>
    <definedName name="BGJK" localSheetId="0" hidden="1">{#N/A,#N/A,FALSE,"단축1";#N/A,#N/A,FALSE,"단축2";#N/A,#N/A,FALSE,"단축3";#N/A,#N/A,FALSE,"장축";#N/A,#N/A,FALSE,"4WD"}</definedName>
    <definedName name="BGJK" localSheetId="1" hidden="1">{#N/A,#N/A,FALSE,"단축1";#N/A,#N/A,FALSE,"단축2";#N/A,#N/A,FALSE,"단축3";#N/A,#N/A,FALSE,"장축";#N/A,#N/A,FALSE,"4WD"}</definedName>
    <definedName name="BGJK" localSheetId="8" hidden="1">{#N/A,#N/A,FALSE,"단축1";#N/A,#N/A,FALSE,"단축2";#N/A,#N/A,FALSE,"단축3";#N/A,#N/A,FALSE,"장축";#N/A,#N/A,FALSE,"4WD"}</definedName>
    <definedName name="BGJK" hidden="1">{#N/A,#N/A,FALSE,"단축1";#N/A,#N/A,FALSE,"단축2";#N/A,#N/A,FALSE,"단축3";#N/A,#N/A,FALSE,"장축";#N/A,#N/A,FALSE,"4WD"}</definedName>
    <definedName name="choi" localSheetId="2" hidden="1">{#N/A,#N/A,FALSE,"Australien";#N/A,#N/A,FALSE,"Birmingham";#N/A,#N/A,FALSE,"Brasilien";#N/A,#N/A,FALSE,"Prag";#N/A,#N/A,FALSE,"Spanien";#N/A,#N/A,FALSE,"Malaysia ( Com)";#N/A,#N/A,FALSE,"Malaysia (Instr)"}</definedName>
    <definedName name="choi" localSheetId="0" hidden="1">{#N/A,#N/A,FALSE,"Australien";#N/A,#N/A,FALSE,"Birmingham";#N/A,#N/A,FALSE,"Brasilien";#N/A,#N/A,FALSE,"Prag";#N/A,#N/A,FALSE,"Spanien";#N/A,#N/A,FALSE,"Malaysia ( Com)";#N/A,#N/A,FALSE,"Malaysia (Instr)"}</definedName>
    <definedName name="choi" localSheetId="1" hidden="1">{#N/A,#N/A,FALSE,"Australien";#N/A,#N/A,FALSE,"Birmingham";#N/A,#N/A,FALSE,"Brasilien";#N/A,#N/A,FALSE,"Prag";#N/A,#N/A,FALSE,"Spanien";#N/A,#N/A,FALSE,"Malaysia ( Com)";#N/A,#N/A,FALSE,"Malaysia (Instr)"}</definedName>
    <definedName name="choi" localSheetId="8" hidden="1">{#N/A,#N/A,FALSE,"Australien";#N/A,#N/A,FALSE,"Birmingham";#N/A,#N/A,FALSE,"Brasilien";#N/A,#N/A,FALSE,"Prag";#N/A,#N/A,FALSE,"Spanien";#N/A,#N/A,FALSE,"Malaysia ( Com)";#N/A,#N/A,FALSE,"Malaysia (Instr)"}</definedName>
    <definedName name="choi" hidden="1">{#N/A,#N/A,FALSE,"Australien";#N/A,#N/A,FALSE,"Birmingham";#N/A,#N/A,FALSE,"Brasilien";#N/A,#N/A,FALSE,"Prag";#N/A,#N/A,FALSE,"Spanien";#N/A,#N/A,FALSE,"Malaysia ( Com)";#N/A,#N/A,FALSE,"Malaysia (Instr)"}</definedName>
    <definedName name="DDE" localSheetId="2" hidden="1">{#N/A,#N/A,FALSE,"단축1";#N/A,#N/A,FALSE,"단축2";#N/A,#N/A,FALSE,"단축3";#N/A,#N/A,FALSE,"장축";#N/A,#N/A,FALSE,"4WD"}</definedName>
    <definedName name="DDE" localSheetId="0" hidden="1">{#N/A,#N/A,FALSE,"단축1";#N/A,#N/A,FALSE,"단축2";#N/A,#N/A,FALSE,"단축3";#N/A,#N/A,FALSE,"장축";#N/A,#N/A,FALSE,"4WD"}</definedName>
    <definedName name="DDE" localSheetId="1" hidden="1">{#N/A,#N/A,FALSE,"단축1";#N/A,#N/A,FALSE,"단축2";#N/A,#N/A,FALSE,"단축3";#N/A,#N/A,FALSE,"장축";#N/A,#N/A,FALSE,"4WD"}</definedName>
    <definedName name="DDE" localSheetId="8" hidden="1">{#N/A,#N/A,FALSE,"단축1";#N/A,#N/A,FALSE,"단축2";#N/A,#N/A,FALSE,"단축3";#N/A,#N/A,FALSE,"장축";#N/A,#N/A,FALSE,"4WD"}</definedName>
    <definedName name="DDE" hidden="1">{#N/A,#N/A,FALSE,"단축1";#N/A,#N/A,FALSE,"단축2";#N/A,#N/A,FALSE,"단축3";#N/A,#N/A,FALSE,"장축";#N/A,#N/A,FALSE,"4WD"}</definedName>
    <definedName name="dDFA" localSheetId="2" hidden="1">{#N/A,#N/A,FALSE,"단축1";#N/A,#N/A,FALSE,"단축2";#N/A,#N/A,FALSE,"단축3";#N/A,#N/A,FALSE,"장축";#N/A,#N/A,FALSE,"4WD"}</definedName>
    <definedName name="dDFA" localSheetId="0" hidden="1">{#N/A,#N/A,FALSE,"단축1";#N/A,#N/A,FALSE,"단축2";#N/A,#N/A,FALSE,"단축3";#N/A,#N/A,FALSE,"장축";#N/A,#N/A,FALSE,"4WD"}</definedName>
    <definedName name="dDFA" localSheetId="1" hidden="1">{#N/A,#N/A,FALSE,"단축1";#N/A,#N/A,FALSE,"단축2";#N/A,#N/A,FALSE,"단축3";#N/A,#N/A,FALSE,"장축";#N/A,#N/A,FALSE,"4WD"}</definedName>
    <definedName name="dDFA" localSheetId="8" hidden="1">{#N/A,#N/A,FALSE,"단축1";#N/A,#N/A,FALSE,"단축2";#N/A,#N/A,FALSE,"단축3";#N/A,#N/A,FALSE,"장축";#N/A,#N/A,FALSE,"4WD"}</definedName>
    <definedName name="dDFA" hidden="1">{#N/A,#N/A,FALSE,"단축1";#N/A,#N/A,FALSE,"단축2";#N/A,#N/A,FALSE,"단축3";#N/A,#N/A,FALSE,"장축";#N/A,#N/A,FALSE,"4WD"}</definedName>
    <definedName name="DFA" localSheetId="2" hidden="1">{#N/A,#N/A,FALSE,"단축1";#N/A,#N/A,FALSE,"단축2";#N/A,#N/A,FALSE,"단축3";#N/A,#N/A,FALSE,"장축";#N/A,#N/A,FALSE,"4WD"}</definedName>
    <definedName name="DFA" localSheetId="0" hidden="1">{#N/A,#N/A,FALSE,"단축1";#N/A,#N/A,FALSE,"단축2";#N/A,#N/A,FALSE,"단축3";#N/A,#N/A,FALSE,"장축";#N/A,#N/A,FALSE,"4WD"}</definedName>
    <definedName name="DFA" localSheetId="1" hidden="1">{#N/A,#N/A,FALSE,"단축1";#N/A,#N/A,FALSE,"단축2";#N/A,#N/A,FALSE,"단축3";#N/A,#N/A,FALSE,"장축";#N/A,#N/A,FALSE,"4WD"}</definedName>
    <definedName name="DFA" localSheetId="8" hidden="1">{#N/A,#N/A,FALSE,"단축1";#N/A,#N/A,FALSE,"단축2";#N/A,#N/A,FALSE,"단축3";#N/A,#N/A,FALSE,"장축";#N/A,#N/A,FALSE,"4WD"}</definedName>
    <definedName name="DFA" hidden="1">{#N/A,#N/A,FALSE,"단축1";#N/A,#N/A,FALSE,"단축2";#N/A,#N/A,FALSE,"단축3";#N/A,#N/A,FALSE,"장축";#N/A,#N/A,FALSE,"4WD"}</definedName>
    <definedName name="DFHJ" localSheetId="2" hidden="1">{#N/A,#N/A,FALSE,"단축1";#N/A,#N/A,FALSE,"단축2";#N/A,#N/A,FALSE,"단축3";#N/A,#N/A,FALSE,"장축";#N/A,#N/A,FALSE,"4WD"}</definedName>
    <definedName name="DFHJ" localSheetId="0" hidden="1">{#N/A,#N/A,FALSE,"단축1";#N/A,#N/A,FALSE,"단축2";#N/A,#N/A,FALSE,"단축3";#N/A,#N/A,FALSE,"장축";#N/A,#N/A,FALSE,"4WD"}</definedName>
    <definedName name="DFHJ" localSheetId="1" hidden="1">{#N/A,#N/A,FALSE,"단축1";#N/A,#N/A,FALSE,"단축2";#N/A,#N/A,FALSE,"단축3";#N/A,#N/A,FALSE,"장축";#N/A,#N/A,FALSE,"4WD"}</definedName>
    <definedName name="DFHJ" localSheetId="8" hidden="1">{#N/A,#N/A,FALSE,"단축1";#N/A,#N/A,FALSE,"단축2";#N/A,#N/A,FALSE,"단축3";#N/A,#N/A,FALSE,"장축";#N/A,#N/A,FALSE,"4WD"}</definedName>
    <definedName name="DFHJ" hidden="1">{#N/A,#N/A,FALSE,"단축1";#N/A,#N/A,FALSE,"단축2";#N/A,#N/A,FALSE,"단축3";#N/A,#N/A,FALSE,"장축";#N/A,#N/A,FALSE,"4WD"}</definedName>
    <definedName name="DGF" localSheetId="2" hidden="1">{#N/A,#N/A,FALSE,"단축1";#N/A,#N/A,FALSE,"단축2";#N/A,#N/A,FALSE,"단축3";#N/A,#N/A,FALSE,"장축";#N/A,#N/A,FALSE,"4WD"}</definedName>
    <definedName name="DGF" localSheetId="0" hidden="1">{#N/A,#N/A,FALSE,"단축1";#N/A,#N/A,FALSE,"단축2";#N/A,#N/A,FALSE,"단축3";#N/A,#N/A,FALSE,"장축";#N/A,#N/A,FALSE,"4WD"}</definedName>
    <definedName name="DGF" localSheetId="1" hidden="1">{#N/A,#N/A,FALSE,"단축1";#N/A,#N/A,FALSE,"단축2";#N/A,#N/A,FALSE,"단축3";#N/A,#N/A,FALSE,"장축";#N/A,#N/A,FALSE,"4WD"}</definedName>
    <definedName name="DGF" localSheetId="8" hidden="1">{#N/A,#N/A,FALSE,"단축1";#N/A,#N/A,FALSE,"단축2";#N/A,#N/A,FALSE,"단축3";#N/A,#N/A,FALSE,"장축";#N/A,#N/A,FALSE,"4WD"}</definedName>
    <definedName name="DGF" hidden="1">{#N/A,#N/A,FALSE,"단축1";#N/A,#N/A,FALSE,"단축2";#N/A,#N/A,FALSE,"단축3";#N/A,#N/A,FALSE,"장축";#N/A,#N/A,FALSE,"4WD"}</definedName>
    <definedName name="DGJSRGH" localSheetId="2" hidden="1">{#N/A,#N/A,FALSE,"단축1";#N/A,#N/A,FALSE,"단축2";#N/A,#N/A,FALSE,"단축3";#N/A,#N/A,FALSE,"장축";#N/A,#N/A,FALSE,"4WD"}</definedName>
    <definedName name="DGJSRGH" localSheetId="0" hidden="1">{#N/A,#N/A,FALSE,"단축1";#N/A,#N/A,FALSE,"단축2";#N/A,#N/A,FALSE,"단축3";#N/A,#N/A,FALSE,"장축";#N/A,#N/A,FALSE,"4WD"}</definedName>
    <definedName name="DGJSRGH" localSheetId="1" hidden="1">{#N/A,#N/A,FALSE,"단축1";#N/A,#N/A,FALSE,"단축2";#N/A,#N/A,FALSE,"단축3";#N/A,#N/A,FALSE,"장축";#N/A,#N/A,FALSE,"4WD"}</definedName>
    <definedName name="DGJSRGH" localSheetId="8" hidden="1">{#N/A,#N/A,FALSE,"단축1";#N/A,#N/A,FALSE,"단축2";#N/A,#N/A,FALSE,"단축3";#N/A,#N/A,FALSE,"장축";#N/A,#N/A,FALSE,"4WD"}</definedName>
    <definedName name="DGJSRGH" hidden="1">{#N/A,#N/A,FALSE,"단축1";#N/A,#N/A,FALSE,"단축2";#N/A,#N/A,FALSE,"단축3";#N/A,#N/A,FALSE,"장축";#N/A,#N/A,FALSE,"4WD"}</definedName>
    <definedName name="DJFHJ" localSheetId="2" hidden="1">{#N/A,#N/A,FALSE,"단축1";#N/A,#N/A,FALSE,"단축2";#N/A,#N/A,FALSE,"단축3";#N/A,#N/A,FALSE,"장축";#N/A,#N/A,FALSE,"4WD"}</definedName>
    <definedName name="DJFHJ" localSheetId="0" hidden="1">{#N/A,#N/A,FALSE,"단축1";#N/A,#N/A,FALSE,"단축2";#N/A,#N/A,FALSE,"단축3";#N/A,#N/A,FALSE,"장축";#N/A,#N/A,FALSE,"4WD"}</definedName>
    <definedName name="DJFHJ" localSheetId="1" hidden="1">{#N/A,#N/A,FALSE,"단축1";#N/A,#N/A,FALSE,"단축2";#N/A,#N/A,FALSE,"단축3";#N/A,#N/A,FALSE,"장축";#N/A,#N/A,FALSE,"4WD"}</definedName>
    <definedName name="DJFHJ" localSheetId="8" hidden="1">{#N/A,#N/A,FALSE,"단축1";#N/A,#N/A,FALSE,"단축2";#N/A,#N/A,FALSE,"단축3";#N/A,#N/A,FALSE,"장축";#N/A,#N/A,FALSE,"4WD"}</definedName>
    <definedName name="DJFHJ" hidden="1">{#N/A,#N/A,FALSE,"단축1";#N/A,#N/A,FALSE,"단축2";#N/A,#N/A,FALSE,"단축3";#N/A,#N/A,FALSE,"장축";#N/A,#N/A,FALSE,"4WD"}</definedName>
    <definedName name="DJGHJ" localSheetId="2" hidden="1">{#N/A,#N/A,FALSE,"단축1";#N/A,#N/A,FALSE,"단축2";#N/A,#N/A,FALSE,"단축3";#N/A,#N/A,FALSE,"장축";#N/A,#N/A,FALSE,"4WD"}</definedName>
    <definedName name="DJGHJ" localSheetId="0" hidden="1">{#N/A,#N/A,FALSE,"단축1";#N/A,#N/A,FALSE,"단축2";#N/A,#N/A,FALSE,"단축3";#N/A,#N/A,FALSE,"장축";#N/A,#N/A,FALSE,"4WD"}</definedName>
    <definedName name="DJGHJ" localSheetId="1" hidden="1">{#N/A,#N/A,FALSE,"단축1";#N/A,#N/A,FALSE,"단축2";#N/A,#N/A,FALSE,"단축3";#N/A,#N/A,FALSE,"장축";#N/A,#N/A,FALSE,"4WD"}</definedName>
    <definedName name="DJGHJ" localSheetId="8" hidden="1">{#N/A,#N/A,FALSE,"단축1";#N/A,#N/A,FALSE,"단축2";#N/A,#N/A,FALSE,"단축3";#N/A,#N/A,FALSE,"장축";#N/A,#N/A,FALSE,"4WD"}</definedName>
    <definedName name="DJGHJ" hidden="1">{#N/A,#N/A,FALSE,"단축1";#N/A,#N/A,FALSE,"단축2";#N/A,#N/A,FALSE,"단축3";#N/A,#N/A,FALSE,"장축";#N/A,#N/A,FALSE,"4WD"}</definedName>
    <definedName name="DJHD" localSheetId="2" hidden="1">{#N/A,#N/A,FALSE,"단축1";#N/A,#N/A,FALSE,"단축2";#N/A,#N/A,FALSE,"단축3";#N/A,#N/A,FALSE,"장축";#N/A,#N/A,FALSE,"4WD"}</definedName>
    <definedName name="DJHD" localSheetId="0" hidden="1">{#N/A,#N/A,FALSE,"단축1";#N/A,#N/A,FALSE,"단축2";#N/A,#N/A,FALSE,"단축3";#N/A,#N/A,FALSE,"장축";#N/A,#N/A,FALSE,"4WD"}</definedName>
    <definedName name="DJHD" localSheetId="1" hidden="1">{#N/A,#N/A,FALSE,"단축1";#N/A,#N/A,FALSE,"단축2";#N/A,#N/A,FALSE,"단축3";#N/A,#N/A,FALSE,"장축";#N/A,#N/A,FALSE,"4WD"}</definedName>
    <definedName name="DJHD" localSheetId="8" hidden="1">{#N/A,#N/A,FALSE,"단축1";#N/A,#N/A,FALSE,"단축2";#N/A,#N/A,FALSE,"단축3";#N/A,#N/A,FALSE,"장축";#N/A,#N/A,FALSE,"4WD"}</definedName>
    <definedName name="DJHD" hidden="1">{#N/A,#N/A,FALSE,"단축1";#N/A,#N/A,FALSE,"단축2";#N/A,#N/A,FALSE,"단축3";#N/A,#N/A,FALSE,"장축";#N/A,#N/A,FALSE,"4WD"}</definedName>
    <definedName name="dkdk" localSheetId="2" hidden="1">{#N/A,#N/A,FALSE,"단축1";#N/A,#N/A,FALSE,"단축2";#N/A,#N/A,FALSE,"단축3";#N/A,#N/A,FALSE,"장축";#N/A,#N/A,FALSE,"4WD"}</definedName>
    <definedName name="dkdk" localSheetId="0" hidden="1">{#N/A,#N/A,FALSE,"단축1";#N/A,#N/A,FALSE,"단축2";#N/A,#N/A,FALSE,"단축3";#N/A,#N/A,FALSE,"장축";#N/A,#N/A,FALSE,"4WD"}</definedName>
    <definedName name="dkdk" localSheetId="1" hidden="1">{#N/A,#N/A,FALSE,"단축1";#N/A,#N/A,FALSE,"단축2";#N/A,#N/A,FALSE,"단축3";#N/A,#N/A,FALSE,"장축";#N/A,#N/A,FALSE,"4WD"}</definedName>
    <definedName name="dkdk" localSheetId="8" hidden="1">{#N/A,#N/A,FALSE,"단축1";#N/A,#N/A,FALSE,"단축2";#N/A,#N/A,FALSE,"단축3";#N/A,#N/A,FALSE,"장축";#N/A,#N/A,FALSE,"4WD"}</definedName>
    <definedName name="dkdk" hidden="1">{#N/A,#N/A,FALSE,"단축1";#N/A,#N/A,FALSE,"단축2";#N/A,#N/A,FALSE,"단축3";#N/A,#N/A,FALSE,"장축";#N/A,#N/A,FALSE,"4WD"}</definedName>
    <definedName name="DRIVEABILITY" localSheetId="2" hidden="1">{#N/A,#N/A,FALSE,"단축1";#N/A,#N/A,FALSE,"단축2";#N/A,#N/A,FALSE,"단축3";#N/A,#N/A,FALSE,"장축";#N/A,#N/A,FALSE,"4WD"}</definedName>
    <definedName name="DRIVEABILITY" localSheetId="0" hidden="1">{#N/A,#N/A,FALSE,"단축1";#N/A,#N/A,FALSE,"단축2";#N/A,#N/A,FALSE,"단축3";#N/A,#N/A,FALSE,"장축";#N/A,#N/A,FALSE,"4WD"}</definedName>
    <definedName name="DRIVEABILITY" localSheetId="1" hidden="1">{#N/A,#N/A,FALSE,"단축1";#N/A,#N/A,FALSE,"단축2";#N/A,#N/A,FALSE,"단축3";#N/A,#N/A,FALSE,"장축";#N/A,#N/A,FALSE,"4WD"}</definedName>
    <definedName name="DRIVEABILITY" localSheetId="8" hidden="1">{#N/A,#N/A,FALSE,"단축1";#N/A,#N/A,FALSE,"단축2";#N/A,#N/A,FALSE,"단축3";#N/A,#N/A,FALSE,"장축";#N/A,#N/A,FALSE,"4WD"}</definedName>
    <definedName name="DRIVEABILITY" hidden="1">{#N/A,#N/A,FALSE,"단축1";#N/A,#N/A,FALSE,"단축2";#N/A,#N/A,FALSE,"단축3";#N/A,#N/A,FALSE,"장축";#N/A,#N/A,FALSE,"4WD"}</definedName>
    <definedName name="EAWR" localSheetId="2" hidden="1">{#N/A,#N/A,FALSE,"단축1";#N/A,#N/A,FALSE,"단축2";#N/A,#N/A,FALSE,"단축3";#N/A,#N/A,FALSE,"장축";#N/A,#N/A,FALSE,"4WD"}</definedName>
    <definedName name="EAWR" localSheetId="0" hidden="1">{#N/A,#N/A,FALSE,"단축1";#N/A,#N/A,FALSE,"단축2";#N/A,#N/A,FALSE,"단축3";#N/A,#N/A,FALSE,"장축";#N/A,#N/A,FALSE,"4WD"}</definedName>
    <definedName name="EAWR" localSheetId="1" hidden="1">{#N/A,#N/A,FALSE,"단축1";#N/A,#N/A,FALSE,"단축2";#N/A,#N/A,FALSE,"단축3";#N/A,#N/A,FALSE,"장축";#N/A,#N/A,FALSE,"4WD"}</definedName>
    <definedName name="EAWR" localSheetId="8" hidden="1">{#N/A,#N/A,FALSE,"단축1";#N/A,#N/A,FALSE,"단축2";#N/A,#N/A,FALSE,"단축3";#N/A,#N/A,FALSE,"장축";#N/A,#N/A,FALSE,"4WD"}</definedName>
    <definedName name="EAWR" hidden="1">{#N/A,#N/A,FALSE,"단축1";#N/A,#N/A,FALSE,"단축2";#N/A,#N/A,FALSE,"단축3";#N/A,#N/A,FALSE,"장축";#N/A,#N/A,FALSE,"4WD"}</definedName>
    <definedName name="EFFOG" localSheetId="2" hidden="1">{#N/A,#N/A,FALSE,"단축1";#N/A,#N/A,FALSE,"단축2";#N/A,#N/A,FALSE,"단축3";#N/A,#N/A,FALSE,"장축";#N/A,#N/A,FALSE,"4WD"}</definedName>
    <definedName name="EFFOG" localSheetId="0" hidden="1">{#N/A,#N/A,FALSE,"단축1";#N/A,#N/A,FALSE,"단축2";#N/A,#N/A,FALSE,"단축3";#N/A,#N/A,FALSE,"장축";#N/A,#N/A,FALSE,"4WD"}</definedName>
    <definedName name="EFFOG" localSheetId="1" hidden="1">{#N/A,#N/A,FALSE,"단축1";#N/A,#N/A,FALSE,"단축2";#N/A,#N/A,FALSE,"단축3";#N/A,#N/A,FALSE,"장축";#N/A,#N/A,FALSE,"4WD"}</definedName>
    <definedName name="EFFOG" localSheetId="8" hidden="1">{#N/A,#N/A,FALSE,"단축1";#N/A,#N/A,FALSE,"단축2";#N/A,#N/A,FALSE,"단축3";#N/A,#N/A,FALSE,"장축";#N/A,#N/A,FALSE,"4WD"}</definedName>
    <definedName name="EFFOG" hidden="1">{#N/A,#N/A,FALSE,"단축1";#N/A,#N/A,FALSE,"단축2";#N/A,#N/A,FALSE,"단축3";#N/A,#N/A,FALSE,"장축";#N/A,#N/A,FALSE,"4WD"}</definedName>
    <definedName name="Eight_D_form_user_inputs" localSheetId="2">'8D Form'!$L$8:$L$13,'8D Form'!$I$8:$I$12,'8D Form'!$I$15,'8D Form'!$J$15,'8D Form'!$K$15,'8D Form'!$L$15,'8D Form'!$L$17,'8D Form'!$K$17,'8D Form'!$J$17,'8D Form'!$I$17,'8D Form'!$I$25,'8D Form'!$I$27,'8D Form'!$I$29,'8D Form'!$I$31,'8D Form'!$I$33,'8D Form'!$K$33,'8D Form'!$I$35,'8D Form'!$I$37,'8D Form'!$J$37,'8D Form'!$K$37,'8D Form'!$I$39,'8D Form'!$I$41,'8D Form'!$I$43,'8D Form'!$I$45,'8D Form'!$I$47,'8D Form'!$I$49,'8D Form'!$I$51,'8D Form'!$I$53,'8D Form'!$J$53,'8D Form'!$K$53,'8D Form'!$L$53,'8D Form'!$J$55,'8D Form'!$I$55,'8D Form'!$I$57,'8D Form'!$I$60,'8D Form'!$J$60,'8D Form'!$K$60,'8D Form'!$L$60,'8D Form'!$K$62:$L$72,'8D Form'!$I$74,'8D Form'!$I$18:$L$23</definedName>
    <definedName name="Eight_D_form_user_inputs" localSheetId="0">[4]Form!$E$3:$E$8,[4]Form!$B$3:$B$7,[4]Form!$B$10,[4]Form!$C$10,[4]Form!$D$10,[4]Form!$E$10,[4]Form!$E$12,[4]Form!$D$12,[4]Form!$C$12,[4]Form!$B$12,[4]Form!$B$20,[4]Form!$B$22,[4]Form!$B$24,[4]Form!$B$26,[4]Form!$B$28,[4]Form!$D$28,[4]Form!$B$30,[4]Form!$B$32,[4]Form!$C$32,[4]Form!$D$32,[4]Form!$B$34,[4]Form!$B$36,[4]Form!$B$38,[4]Form!$B$40,[4]Form!$B$42,[4]Form!$B$44,[4]Form!$B$46,[4]Form!$B$48,[4]Form!$C$48,[4]Form!$D$48,[4]Form!$E$48,[4]Form!$C$50,[4]Form!$B$50,[4]Form!$B$52,[4]Form!$B$55,[4]Form!$C$55,[4]Form!$D$55,[4]Form!$E$55,[4]Form!$D$57:$E$67,[4]Form!$B$69,[4]Form!$B$13:$E$18</definedName>
    <definedName name="Eight_D_form_user_inputs" localSheetId="1">[4]Form!$E$3:$E$8,[4]Form!$B$3:$B$7,[4]Form!$B$10,[4]Form!$C$10,[4]Form!$D$10,[4]Form!$E$10,[4]Form!$E$12,[4]Form!$D$12,[4]Form!$C$12,[4]Form!$B$12,[4]Form!$B$20,[4]Form!$B$22,[4]Form!$B$24,[4]Form!$B$26,[4]Form!$B$28,[4]Form!$D$28,[4]Form!$B$30,[4]Form!$B$32,[4]Form!$C$32,[4]Form!$D$32,[4]Form!$B$34,[4]Form!$B$36,[4]Form!$B$38,[4]Form!$B$40,[4]Form!$B$42,[4]Form!$B$44,[4]Form!$B$46,[4]Form!$B$48,[4]Form!$C$48,[4]Form!$D$48,[4]Form!$E$48,[4]Form!$C$50,[4]Form!$B$50,[4]Form!$B$52,[4]Form!$B$55,[4]Form!$C$55,[4]Form!$D$55,[4]Form!$E$55,[4]Form!$D$57:$E$67,[4]Form!$B$69,[4]Form!$B$13:$E$18</definedName>
    <definedName name="Eight_D_form_user_inputs" localSheetId="8">#REF!,#REF!,#REF!,#REF!,#REF!,#REF!,#REF!,#REF!,#REF!,#REF!,#REF!,#REF!,#REF!,#REF!,#REF!,#REF!,#REF!,#REF!,#REF!,#REF!,#REF!,#REF!,#REF!,#REF!,#REF!,#REF!,#REF!,#REF!,#REF!,#REF!,#REF!,#REF!,#REF!,#REF!,#REF!,#REF!,#REF!,#REF!,#REF!,#REF!,#REF!</definedName>
    <definedName name="Eight_D_form_user_inputs">#REF!,#REF!,#REF!,#REF!,#REF!,#REF!,#REF!,#REF!,#REF!,#REF!,#REF!,#REF!,#REF!,#REF!,#REF!,#REF!,#REF!,#REF!,#REF!,#REF!,#REF!,#REF!,#REF!,#REF!,#REF!,#REF!,#REF!,#REF!,#REF!,#REF!,#REF!,#REF!,#REF!,#REF!,#REF!,#REF!,#REF!,#REF!,#REF!,#REF!,#REF!</definedName>
    <definedName name="EKDKD.LJFL" localSheetId="2" hidden="1">{#N/A,#N/A,FALSE,"Australien";#N/A,#N/A,FALSE,"Birmingham";#N/A,#N/A,FALSE,"Brasilien";#N/A,#N/A,FALSE,"Prag";#N/A,#N/A,FALSE,"Spanien";#N/A,#N/A,FALSE,"Malaysia ( Com)";#N/A,#N/A,FALSE,"Malaysia (Instr)"}</definedName>
    <definedName name="EKDKD.LJFL" localSheetId="0" hidden="1">{#N/A,#N/A,FALSE,"Australien";#N/A,#N/A,FALSE,"Birmingham";#N/A,#N/A,FALSE,"Brasilien";#N/A,#N/A,FALSE,"Prag";#N/A,#N/A,FALSE,"Spanien";#N/A,#N/A,FALSE,"Malaysia ( Com)";#N/A,#N/A,FALSE,"Malaysia (Instr)"}</definedName>
    <definedName name="EKDKD.LJFL" localSheetId="1" hidden="1">{#N/A,#N/A,FALSE,"Australien";#N/A,#N/A,FALSE,"Birmingham";#N/A,#N/A,FALSE,"Brasilien";#N/A,#N/A,FALSE,"Prag";#N/A,#N/A,FALSE,"Spanien";#N/A,#N/A,FALSE,"Malaysia ( Com)";#N/A,#N/A,FALSE,"Malaysia (Instr)"}</definedName>
    <definedName name="EKDKD.LJFL" localSheetId="8" hidden="1">{#N/A,#N/A,FALSE,"Australien";#N/A,#N/A,FALSE,"Birmingham";#N/A,#N/A,FALSE,"Brasilien";#N/A,#N/A,FALSE,"Prag";#N/A,#N/A,FALSE,"Spanien";#N/A,#N/A,FALSE,"Malaysia ( Com)";#N/A,#N/A,FALSE,"Malaysia (Instr)"}</definedName>
    <definedName name="EKDKD.LJFL" hidden="1">{#N/A,#N/A,FALSE,"Australien";#N/A,#N/A,FALSE,"Birmingham";#N/A,#N/A,FALSE,"Brasilien";#N/A,#N/A,FALSE,"Prag";#N/A,#N/A,FALSE,"Spanien";#N/A,#N/A,FALSE,"Malaysia ( Com)";#N/A,#N/A,FALSE,"Malaysia (Instr)"}</definedName>
    <definedName name="EO계획" localSheetId="0" hidden="1">#REF!</definedName>
    <definedName name="EO계획" localSheetId="1" hidden="1">#REF!</definedName>
    <definedName name="EO계획" localSheetId="8" hidden="1">#REF!</definedName>
    <definedName name="EO계획" hidden="1">#REF!</definedName>
    <definedName name="ETRYU" localSheetId="2" hidden="1">{#N/A,#N/A,FALSE,"단축1";#N/A,#N/A,FALSE,"단축2";#N/A,#N/A,FALSE,"단축3";#N/A,#N/A,FALSE,"장축";#N/A,#N/A,FALSE,"4WD"}</definedName>
    <definedName name="ETRYU" localSheetId="0" hidden="1">{#N/A,#N/A,FALSE,"단축1";#N/A,#N/A,FALSE,"단축2";#N/A,#N/A,FALSE,"단축3";#N/A,#N/A,FALSE,"장축";#N/A,#N/A,FALSE,"4WD"}</definedName>
    <definedName name="ETRYU" localSheetId="1" hidden="1">{#N/A,#N/A,FALSE,"단축1";#N/A,#N/A,FALSE,"단축2";#N/A,#N/A,FALSE,"단축3";#N/A,#N/A,FALSE,"장축";#N/A,#N/A,FALSE,"4WD"}</definedName>
    <definedName name="ETRYU" localSheetId="8" hidden="1">{#N/A,#N/A,FALSE,"단축1";#N/A,#N/A,FALSE,"단축2";#N/A,#N/A,FALSE,"단축3";#N/A,#N/A,FALSE,"장축";#N/A,#N/A,FALSE,"4WD"}</definedName>
    <definedName name="ETRYU" hidden="1">{#N/A,#N/A,FALSE,"단축1";#N/A,#N/A,FALSE,"단축2";#N/A,#N/A,FALSE,"단축3";#N/A,#N/A,FALSE,"장축";#N/A,#N/A,FALSE,"4WD"}</definedName>
    <definedName name="ETYUI" localSheetId="2" hidden="1">{#N/A,#N/A,FALSE,"단축1";#N/A,#N/A,FALSE,"단축2";#N/A,#N/A,FALSE,"단축3";#N/A,#N/A,FALSE,"장축";#N/A,#N/A,FALSE,"4WD"}</definedName>
    <definedName name="ETYUI" localSheetId="0" hidden="1">{#N/A,#N/A,FALSE,"단축1";#N/A,#N/A,FALSE,"단축2";#N/A,#N/A,FALSE,"단축3";#N/A,#N/A,FALSE,"장축";#N/A,#N/A,FALSE,"4WD"}</definedName>
    <definedName name="ETYUI" localSheetId="1" hidden="1">{#N/A,#N/A,FALSE,"단축1";#N/A,#N/A,FALSE,"단축2";#N/A,#N/A,FALSE,"단축3";#N/A,#N/A,FALSE,"장축";#N/A,#N/A,FALSE,"4WD"}</definedName>
    <definedName name="ETYUI" localSheetId="8" hidden="1">{#N/A,#N/A,FALSE,"단축1";#N/A,#N/A,FALSE,"단축2";#N/A,#N/A,FALSE,"단축3";#N/A,#N/A,FALSE,"장축";#N/A,#N/A,FALSE,"4WD"}</definedName>
    <definedName name="ETYUI" hidden="1">{#N/A,#N/A,FALSE,"단축1";#N/A,#N/A,FALSE,"단축2";#N/A,#N/A,FALSE,"단축3";#N/A,#N/A,FALSE,"장축";#N/A,#N/A,FALSE,"4WD"}</definedName>
    <definedName name="EWY" localSheetId="2" hidden="1">{#N/A,#N/A,FALSE,"단축1";#N/A,#N/A,FALSE,"단축2";#N/A,#N/A,FALSE,"단축3";#N/A,#N/A,FALSE,"장축";#N/A,#N/A,FALSE,"4WD"}</definedName>
    <definedName name="EWY" localSheetId="0" hidden="1">{#N/A,#N/A,FALSE,"단축1";#N/A,#N/A,FALSE,"단축2";#N/A,#N/A,FALSE,"단축3";#N/A,#N/A,FALSE,"장축";#N/A,#N/A,FALSE,"4WD"}</definedName>
    <definedName name="EWY" localSheetId="1" hidden="1">{#N/A,#N/A,FALSE,"단축1";#N/A,#N/A,FALSE,"단축2";#N/A,#N/A,FALSE,"단축3";#N/A,#N/A,FALSE,"장축";#N/A,#N/A,FALSE,"4WD"}</definedName>
    <definedName name="EWY" localSheetId="8" hidden="1">{#N/A,#N/A,FALSE,"단축1";#N/A,#N/A,FALSE,"단축2";#N/A,#N/A,FALSE,"단축3";#N/A,#N/A,FALSE,"장축";#N/A,#N/A,FALSE,"4WD"}</definedName>
    <definedName name="EWY" hidden="1">{#N/A,#N/A,FALSE,"단축1";#N/A,#N/A,FALSE,"단축2";#N/A,#N/A,FALSE,"단축3";#N/A,#N/A,FALSE,"장축";#N/A,#N/A,FALSE,"4WD"}</definedName>
    <definedName name="EYRU" localSheetId="2" hidden="1">{#N/A,#N/A,FALSE,"단축1";#N/A,#N/A,FALSE,"단축2";#N/A,#N/A,FALSE,"단축3";#N/A,#N/A,FALSE,"장축";#N/A,#N/A,FALSE,"4WD"}</definedName>
    <definedName name="EYRU" localSheetId="0" hidden="1">{#N/A,#N/A,FALSE,"단축1";#N/A,#N/A,FALSE,"단축2";#N/A,#N/A,FALSE,"단축3";#N/A,#N/A,FALSE,"장축";#N/A,#N/A,FALSE,"4WD"}</definedName>
    <definedName name="EYRU" localSheetId="1" hidden="1">{#N/A,#N/A,FALSE,"단축1";#N/A,#N/A,FALSE,"단축2";#N/A,#N/A,FALSE,"단축3";#N/A,#N/A,FALSE,"장축";#N/A,#N/A,FALSE,"4WD"}</definedName>
    <definedName name="EYRU" localSheetId="8" hidden="1">{#N/A,#N/A,FALSE,"단축1";#N/A,#N/A,FALSE,"단축2";#N/A,#N/A,FALSE,"단축3";#N/A,#N/A,FALSE,"장축";#N/A,#N/A,FALSE,"4WD"}</definedName>
    <definedName name="EYRU" hidden="1">{#N/A,#N/A,FALSE,"단축1";#N/A,#N/A,FALSE,"단축2";#N/A,#N/A,FALSE,"단축3";#N/A,#N/A,FALSE,"장축";#N/A,#N/A,FALSE,"4WD"}</definedName>
    <definedName name="F" localSheetId="2" hidden="1">{#N/A,#N/A,FALSE,"단축1";#N/A,#N/A,FALSE,"단축2";#N/A,#N/A,FALSE,"단축3";#N/A,#N/A,FALSE,"장축";#N/A,#N/A,FALSE,"4WD"}</definedName>
    <definedName name="F" localSheetId="0" hidden="1">{#N/A,#N/A,FALSE,"단축1";#N/A,#N/A,FALSE,"단축2";#N/A,#N/A,FALSE,"단축3";#N/A,#N/A,FALSE,"장축";#N/A,#N/A,FALSE,"4WD"}</definedName>
    <definedName name="F" localSheetId="1" hidden="1">{#N/A,#N/A,FALSE,"단축1";#N/A,#N/A,FALSE,"단축2";#N/A,#N/A,FALSE,"단축3";#N/A,#N/A,FALSE,"장축";#N/A,#N/A,FALSE,"4WD"}</definedName>
    <definedName name="F" hidden="1">{#N/A,#N/A,FALSE,"단축1";#N/A,#N/A,FALSE,"단축2";#N/A,#N/A,FALSE,"단축3";#N/A,#N/A,FALSE,"장축";#N/A,#N/A,FALSE,"4WD"}</definedName>
    <definedName name="FDJGDFHJ" localSheetId="2" hidden="1">{#N/A,#N/A,FALSE,"단축1";#N/A,#N/A,FALSE,"단축2";#N/A,#N/A,FALSE,"단축3";#N/A,#N/A,FALSE,"장축";#N/A,#N/A,FALSE,"4WD"}</definedName>
    <definedName name="FDJGDFHJ" localSheetId="0" hidden="1">{#N/A,#N/A,FALSE,"단축1";#N/A,#N/A,FALSE,"단축2";#N/A,#N/A,FALSE,"단축3";#N/A,#N/A,FALSE,"장축";#N/A,#N/A,FALSE,"4WD"}</definedName>
    <definedName name="FDJGDFHJ" localSheetId="1" hidden="1">{#N/A,#N/A,FALSE,"단축1";#N/A,#N/A,FALSE,"단축2";#N/A,#N/A,FALSE,"단축3";#N/A,#N/A,FALSE,"장축";#N/A,#N/A,FALSE,"4WD"}</definedName>
    <definedName name="FDJGDFHJ" localSheetId="8" hidden="1">{#N/A,#N/A,FALSE,"단축1";#N/A,#N/A,FALSE,"단축2";#N/A,#N/A,FALSE,"단축3";#N/A,#N/A,FALSE,"장축";#N/A,#N/A,FALSE,"4WD"}</definedName>
    <definedName name="FDJGDFHJ" hidden="1">{#N/A,#N/A,FALSE,"단축1";#N/A,#N/A,FALSE,"단축2";#N/A,#N/A,FALSE,"단축3";#N/A,#N/A,FALSE,"장축";#N/A,#N/A,FALSE,"4WD"}</definedName>
    <definedName name="FGH" localSheetId="2" hidden="1">{#N/A,#N/A,FALSE,"단축1";#N/A,#N/A,FALSE,"단축2";#N/A,#N/A,FALSE,"단축3";#N/A,#N/A,FALSE,"장축";#N/A,#N/A,FALSE,"4WD"}</definedName>
    <definedName name="FGH" localSheetId="0" hidden="1">{#N/A,#N/A,FALSE,"단축1";#N/A,#N/A,FALSE,"단축2";#N/A,#N/A,FALSE,"단축3";#N/A,#N/A,FALSE,"장축";#N/A,#N/A,FALSE,"4WD"}</definedName>
    <definedName name="FGH" localSheetId="1" hidden="1">{#N/A,#N/A,FALSE,"단축1";#N/A,#N/A,FALSE,"단축2";#N/A,#N/A,FALSE,"단축3";#N/A,#N/A,FALSE,"장축";#N/A,#N/A,FALSE,"4WD"}</definedName>
    <definedName name="FGH" localSheetId="8" hidden="1">{#N/A,#N/A,FALSE,"단축1";#N/A,#N/A,FALSE,"단축2";#N/A,#N/A,FALSE,"단축3";#N/A,#N/A,FALSE,"장축";#N/A,#N/A,FALSE,"4WD"}</definedName>
    <definedName name="FGH" hidden="1">{#N/A,#N/A,FALSE,"단축1";#N/A,#N/A,FALSE,"단축2";#N/A,#N/A,FALSE,"단축3";#N/A,#N/A,FALSE,"장축";#N/A,#N/A,FALSE,"4WD"}</definedName>
    <definedName name="FH" localSheetId="2" hidden="1">{#N/A,#N/A,FALSE,"단축1";#N/A,#N/A,FALSE,"단축2";#N/A,#N/A,FALSE,"단축3";#N/A,#N/A,FALSE,"장축";#N/A,#N/A,FALSE,"4WD"}</definedName>
    <definedName name="FH" localSheetId="0" hidden="1">{#N/A,#N/A,FALSE,"단축1";#N/A,#N/A,FALSE,"단축2";#N/A,#N/A,FALSE,"단축3";#N/A,#N/A,FALSE,"장축";#N/A,#N/A,FALSE,"4WD"}</definedName>
    <definedName name="FH" localSheetId="1" hidden="1">{#N/A,#N/A,FALSE,"단축1";#N/A,#N/A,FALSE,"단축2";#N/A,#N/A,FALSE,"단축3";#N/A,#N/A,FALSE,"장축";#N/A,#N/A,FALSE,"4WD"}</definedName>
    <definedName name="FH" localSheetId="8" hidden="1">{#N/A,#N/A,FALSE,"단축1";#N/A,#N/A,FALSE,"단축2";#N/A,#N/A,FALSE,"단축3";#N/A,#N/A,FALSE,"장축";#N/A,#N/A,FALSE,"4WD"}</definedName>
    <definedName name="FH" hidden="1">{#N/A,#N/A,FALSE,"단축1";#N/A,#N/A,FALSE,"단축2";#N/A,#N/A,FALSE,"단축3";#N/A,#N/A,FALSE,"장축";#N/A,#N/A,FALSE,"4WD"}</definedName>
    <definedName name="FMEA" localSheetId="2" hidden="1">{#N/A,#N/A,FALSE,"단축1";#N/A,#N/A,FALSE,"단축2";#N/A,#N/A,FALSE,"단축3";#N/A,#N/A,FALSE,"장축";#N/A,#N/A,FALSE,"4WD"}</definedName>
    <definedName name="FMEA" localSheetId="0" hidden="1">{#N/A,#N/A,FALSE,"단축1";#N/A,#N/A,FALSE,"단축2";#N/A,#N/A,FALSE,"단축3";#N/A,#N/A,FALSE,"장축";#N/A,#N/A,FALSE,"4WD"}</definedName>
    <definedName name="FMEA" localSheetId="1" hidden="1">{#N/A,#N/A,FALSE,"단축1";#N/A,#N/A,FALSE,"단축2";#N/A,#N/A,FALSE,"단축3";#N/A,#N/A,FALSE,"장축";#N/A,#N/A,FALSE,"4WD"}</definedName>
    <definedName name="FMEA" localSheetId="8" hidden="1">{#N/A,#N/A,FALSE,"단축1";#N/A,#N/A,FALSE,"단축2";#N/A,#N/A,FALSE,"단축3";#N/A,#N/A,FALSE,"장축";#N/A,#N/A,FALSE,"4WD"}</definedName>
    <definedName name="FMEA" hidden="1">{#N/A,#N/A,FALSE,"단축1";#N/A,#N/A,FALSE,"단축2";#N/A,#N/A,FALSE,"단축3";#N/A,#N/A,FALSE,"장축";#N/A,#N/A,FALSE,"4WD"}</definedName>
    <definedName name="FMEA양식갑" localSheetId="2" hidden="1">{#N/A,#N/A,FALSE,"단축1";#N/A,#N/A,FALSE,"단축2";#N/A,#N/A,FALSE,"단축3";#N/A,#N/A,FALSE,"장축";#N/A,#N/A,FALSE,"4WD"}</definedName>
    <definedName name="FMEA양식갑" localSheetId="0" hidden="1">{#N/A,#N/A,FALSE,"단축1";#N/A,#N/A,FALSE,"단축2";#N/A,#N/A,FALSE,"단축3";#N/A,#N/A,FALSE,"장축";#N/A,#N/A,FALSE,"4WD"}</definedName>
    <definedName name="FMEA양식갑" localSheetId="1" hidden="1">{#N/A,#N/A,FALSE,"단축1";#N/A,#N/A,FALSE,"단축2";#N/A,#N/A,FALSE,"단축3";#N/A,#N/A,FALSE,"장축";#N/A,#N/A,FALSE,"4WD"}</definedName>
    <definedName name="FMEA양식갑" localSheetId="8" hidden="1">{#N/A,#N/A,FALSE,"단축1";#N/A,#N/A,FALSE,"단축2";#N/A,#N/A,FALSE,"단축3";#N/A,#N/A,FALSE,"장축";#N/A,#N/A,FALSE,"4WD"}</definedName>
    <definedName name="FMEA양식갑" hidden="1">{#N/A,#N/A,FALSE,"단축1";#N/A,#N/A,FALSE,"단축2";#N/A,#N/A,FALSE,"단축3";#N/A,#N/A,FALSE,"장축";#N/A,#N/A,FALSE,"4WD"}</definedName>
    <definedName name="FMEA양식설계갑" localSheetId="2" hidden="1">{#N/A,#N/A,FALSE,"단축1";#N/A,#N/A,FALSE,"단축2";#N/A,#N/A,FALSE,"단축3";#N/A,#N/A,FALSE,"장축";#N/A,#N/A,FALSE,"4WD"}</definedName>
    <definedName name="FMEA양식설계갑" localSheetId="0" hidden="1">{#N/A,#N/A,FALSE,"단축1";#N/A,#N/A,FALSE,"단축2";#N/A,#N/A,FALSE,"단축3";#N/A,#N/A,FALSE,"장축";#N/A,#N/A,FALSE,"4WD"}</definedName>
    <definedName name="FMEA양식설계갑" localSheetId="1" hidden="1">{#N/A,#N/A,FALSE,"단축1";#N/A,#N/A,FALSE,"단축2";#N/A,#N/A,FALSE,"단축3";#N/A,#N/A,FALSE,"장축";#N/A,#N/A,FALSE,"4WD"}</definedName>
    <definedName name="FMEA양식설계갑" localSheetId="8" hidden="1">{#N/A,#N/A,FALSE,"단축1";#N/A,#N/A,FALSE,"단축2";#N/A,#N/A,FALSE,"단축3";#N/A,#N/A,FALSE,"장축";#N/A,#N/A,FALSE,"4WD"}</definedName>
    <definedName name="FMEA양식설계갑" hidden="1">{#N/A,#N/A,FALSE,"단축1";#N/A,#N/A,FALSE,"단축2";#N/A,#N/A,FALSE,"단축3";#N/A,#N/A,FALSE,"장축";#N/A,#N/A,FALSE,"4WD"}</definedName>
    <definedName name="fmea양식설계정" localSheetId="2" hidden="1">{#N/A,#N/A,FALSE,"단축1";#N/A,#N/A,FALSE,"단축2";#N/A,#N/A,FALSE,"단축3";#N/A,#N/A,FALSE,"장축";#N/A,#N/A,FALSE,"4WD"}</definedName>
    <definedName name="fmea양식설계정" localSheetId="0" hidden="1">{#N/A,#N/A,FALSE,"단축1";#N/A,#N/A,FALSE,"단축2";#N/A,#N/A,FALSE,"단축3";#N/A,#N/A,FALSE,"장축";#N/A,#N/A,FALSE,"4WD"}</definedName>
    <definedName name="fmea양식설계정" localSheetId="1" hidden="1">{#N/A,#N/A,FALSE,"단축1";#N/A,#N/A,FALSE,"단축2";#N/A,#N/A,FALSE,"단축3";#N/A,#N/A,FALSE,"장축";#N/A,#N/A,FALSE,"4WD"}</definedName>
    <definedName name="fmea양식설계정" localSheetId="8" hidden="1">{#N/A,#N/A,FALSE,"단축1";#N/A,#N/A,FALSE,"단축2";#N/A,#N/A,FALSE,"단축3";#N/A,#N/A,FALSE,"장축";#N/A,#N/A,FALSE,"4WD"}</definedName>
    <definedName name="fmea양식설계정" hidden="1">{#N/A,#N/A,FALSE,"단축1";#N/A,#N/A,FALSE,"단축2";#N/A,#N/A,FALSE,"단축3";#N/A,#N/A,FALSE,"장축";#N/A,#N/A,FALSE,"4WD"}</definedName>
    <definedName name="FMEA양식정" localSheetId="2" hidden="1">{#N/A,#N/A,FALSE,"단축1";#N/A,#N/A,FALSE,"단축2";#N/A,#N/A,FALSE,"단축3";#N/A,#N/A,FALSE,"장축";#N/A,#N/A,FALSE,"4WD"}</definedName>
    <definedName name="FMEA양식정" localSheetId="0" hidden="1">{#N/A,#N/A,FALSE,"단축1";#N/A,#N/A,FALSE,"단축2";#N/A,#N/A,FALSE,"단축3";#N/A,#N/A,FALSE,"장축";#N/A,#N/A,FALSE,"4WD"}</definedName>
    <definedName name="FMEA양식정" localSheetId="1" hidden="1">{#N/A,#N/A,FALSE,"단축1";#N/A,#N/A,FALSE,"단축2";#N/A,#N/A,FALSE,"단축3";#N/A,#N/A,FALSE,"장축";#N/A,#N/A,FALSE,"4WD"}</definedName>
    <definedName name="FMEA양식정" localSheetId="8" hidden="1">{#N/A,#N/A,FALSE,"단축1";#N/A,#N/A,FALSE,"단축2";#N/A,#N/A,FALSE,"단축3";#N/A,#N/A,FALSE,"장축";#N/A,#N/A,FALSE,"4WD"}</definedName>
    <definedName name="FMEA양식정" hidden="1">{#N/A,#N/A,FALSE,"단축1";#N/A,#N/A,FALSE,"단축2";#N/A,#N/A,FALSE,"단축3";#N/A,#N/A,FALSE,"장축";#N/A,#N/A,FALSE,"4WD"}</definedName>
    <definedName name="frmotor" localSheetId="2" hidden="1">{#N/A,#N/A,FALSE,"단축1";#N/A,#N/A,FALSE,"단축2";#N/A,#N/A,FALSE,"단축3";#N/A,#N/A,FALSE,"장축";#N/A,#N/A,FALSE,"4WD"}</definedName>
    <definedName name="frmotor" localSheetId="0" hidden="1">{#N/A,#N/A,FALSE,"단축1";#N/A,#N/A,FALSE,"단축2";#N/A,#N/A,FALSE,"단축3";#N/A,#N/A,FALSE,"장축";#N/A,#N/A,FALSE,"4WD"}</definedName>
    <definedName name="frmotor" localSheetId="1" hidden="1">{#N/A,#N/A,FALSE,"단축1";#N/A,#N/A,FALSE,"단축2";#N/A,#N/A,FALSE,"단축3";#N/A,#N/A,FALSE,"장축";#N/A,#N/A,FALSE,"4WD"}</definedName>
    <definedName name="frmotor" localSheetId="8" hidden="1">{#N/A,#N/A,FALSE,"단축1";#N/A,#N/A,FALSE,"단축2";#N/A,#N/A,FALSE,"단축3";#N/A,#N/A,FALSE,"장축";#N/A,#N/A,FALSE,"4WD"}</definedName>
    <definedName name="frmotor" hidden="1">{#N/A,#N/A,FALSE,"단축1";#N/A,#N/A,FALSE,"단축2";#N/A,#N/A,FALSE,"단축3";#N/A,#N/A,FALSE,"장축";#N/A,#N/A,FALSE,"4WD"}</definedName>
    <definedName name="FRONT" localSheetId="2" hidden="1">{#N/A,#N/A,FALSE,"단축1";#N/A,#N/A,FALSE,"단축2";#N/A,#N/A,FALSE,"단축3";#N/A,#N/A,FALSE,"장축";#N/A,#N/A,FALSE,"4WD"}</definedName>
    <definedName name="FRONT" localSheetId="0" hidden="1">{#N/A,#N/A,FALSE,"단축1";#N/A,#N/A,FALSE,"단축2";#N/A,#N/A,FALSE,"단축3";#N/A,#N/A,FALSE,"장축";#N/A,#N/A,FALSE,"4WD"}</definedName>
    <definedName name="FRONT" localSheetId="1" hidden="1">{#N/A,#N/A,FALSE,"단축1";#N/A,#N/A,FALSE,"단축2";#N/A,#N/A,FALSE,"단축3";#N/A,#N/A,FALSE,"장축";#N/A,#N/A,FALSE,"4WD"}</definedName>
    <definedName name="FRONT" localSheetId="8" hidden="1">{#N/A,#N/A,FALSE,"단축1";#N/A,#N/A,FALSE,"단축2";#N/A,#N/A,FALSE,"단축3";#N/A,#N/A,FALSE,"장축";#N/A,#N/A,FALSE,"4WD"}</definedName>
    <definedName name="FRONT" hidden="1">{#N/A,#N/A,FALSE,"단축1";#N/A,#N/A,FALSE,"단축2";#N/A,#N/A,FALSE,"단축3";#N/A,#N/A,FALSE,"장축";#N/A,#N/A,FALSE,"4WD"}</definedName>
    <definedName name="GFJG" localSheetId="2" hidden="1">{#N/A,#N/A,FALSE,"단축1";#N/A,#N/A,FALSE,"단축2";#N/A,#N/A,FALSE,"단축3";#N/A,#N/A,FALSE,"장축";#N/A,#N/A,FALSE,"4WD"}</definedName>
    <definedName name="GFJG" localSheetId="0" hidden="1">{#N/A,#N/A,FALSE,"단축1";#N/A,#N/A,FALSE,"단축2";#N/A,#N/A,FALSE,"단축3";#N/A,#N/A,FALSE,"장축";#N/A,#N/A,FALSE,"4WD"}</definedName>
    <definedName name="GFJG" localSheetId="1" hidden="1">{#N/A,#N/A,FALSE,"단축1";#N/A,#N/A,FALSE,"단축2";#N/A,#N/A,FALSE,"단축3";#N/A,#N/A,FALSE,"장축";#N/A,#N/A,FALSE,"4WD"}</definedName>
    <definedName name="GFJG" localSheetId="8" hidden="1">{#N/A,#N/A,FALSE,"단축1";#N/A,#N/A,FALSE,"단축2";#N/A,#N/A,FALSE,"단축3";#N/A,#N/A,FALSE,"장축";#N/A,#N/A,FALSE,"4WD"}</definedName>
    <definedName name="GFJG" hidden="1">{#N/A,#N/A,FALSE,"단축1";#N/A,#N/A,FALSE,"단축2";#N/A,#N/A,FALSE,"단축3";#N/A,#N/A,FALSE,"장축";#N/A,#N/A,FALSE,"4WD"}</definedName>
    <definedName name="GJ" localSheetId="2" hidden="1">{#N/A,#N/A,FALSE,"단축1";#N/A,#N/A,FALSE,"단축2";#N/A,#N/A,FALSE,"단축3";#N/A,#N/A,FALSE,"장축";#N/A,#N/A,FALSE,"4WD"}</definedName>
    <definedName name="GJ" localSheetId="0" hidden="1">{#N/A,#N/A,FALSE,"단축1";#N/A,#N/A,FALSE,"단축2";#N/A,#N/A,FALSE,"단축3";#N/A,#N/A,FALSE,"장축";#N/A,#N/A,FALSE,"4WD"}</definedName>
    <definedName name="GJ" localSheetId="1" hidden="1">{#N/A,#N/A,FALSE,"단축1";#N/A,#N/A,FALSE,"단축2";#N/A,#N/A,FALSE,"단축3";#N/A,#N/A,FALSE,"장축";#N/A,#N/A,FALSE,"4WD"}</definedName>
    <definedName name="GJ" localSheetId="8" hidden="1">{#N/A,#N/A,FALSE,"단축1";#N/A,#N/A,FALSE,"단축2";#N/A,#N/A,FALSE,"단축3";#N/A,#N/A,FALSE,"장축";#N/A,#N/A,FALSE,"4WD"}</definedName>
    <definedName name="GJ" hidden="1">{#N/A,#N/A,FALSE,"단축1";#N/A,#N/A,FALSE,"단축2";#N/A,#N/A,FALSE,"단축3";#N/A,#N/A,FALSE,"장축";#N/A,#N/A,FALSE,"4WD"}</definedName>
    <definedName name="GJKGJK" localSheetId="2" hidden="1">{#N/A,#N/A,FALSE,"단축1";#N/A,#N/A,FALSE,"단축2";#N/A,#N/A,FALSE,"단축3";#N/A,#N/A,FALSE,"장축";#N/A,#N/A,FALSE,"4WD"}</definedName>
    <definedName name="GJKGJK" localSheetId="0" hidden="1">{#N/A,#N/A,FALSE,"단축1";#N/A,#N/A,FALSE,"단축2";#N/A,#N/A,FALSE,"단축3";#N/A,#N/A,FALSE,"장축";#N/A,#N/A,FALSE,"4WD"}</definedName>
    <definedName name="GJKGJK" localSheetId="1" hidden="1">{#N/A,#N/A,FALSE,"단축1";#N/A,#N/A,FALSE,"단축2";#N/A,#N/A,FALSE,"단축3";#N/A,#N/A,FALSE,"장축";#N/A,#N/A,FALSE,"4WD"}</definedName>
    <definedName name="GJKGJK" localSheetId="8" hidden="1">{#N/A,#N/A,FALSE,"단축1";#N/A,#N/A,FALSE,"단축2";#N/A,#N/A,FALSE,"단축3";#N/A,#N/A,FALSE,"장축";#N/A,#N/A,FALSE,"4WD"}</definedName>
    <definedName name="GJKGJK" hidden="1">{#N/A,#N/A,FALSE,"단축1";#N/A,#N/A,FALSE,"단축2";#N/A,#N/A,FALSE,"단축3";#N/A,#N/A,FALSE,"장축";#N/A,#N/A,FALSE,"4WD"}</definedName>
    <definedName name="Honda" hidden="1">'[5]RFT Weekly'!#REF!</definedName>
    <definedName name="IRIS_BUILD_DATE_FOR_CERTIFIED_MATERIAL" localSheetId="2">'8D Form'!$I$55</definedName>
    <definedName name="IRIS_BUILD_DATE_FOR_CERTIFIED_MATERIAL" localSheetId="8">#REF!</definedName>
    <definedName name="IRIS_BUILD_DATE_FOR_CERTIFIED_MATERIAL">#REF!</definedName>
    <definedName name="IRIS_CHAMPION_EMAIL" localSheetId="2">'8D Form'!$L$15</definedName>
    <definedName name="IRIS_CHAMPION_EMAIL" localSheetId="8">#REF!</definedName>
    <definedName name="IRIS_CHAMPION_EMAIL">#REF!</definedName>
    <definedName name="IRIS_CHAMPION_NAME" localSheetId="2">'8D Form'!$I$15</definedName>
    <definedName name="IRIS_CHAMPION_NAME" localSheetId="8">#REF!</definedName>
    <definedName name="IRIS_CHAMPION_NAME">#REF!</definedName>
    <definedName name="IRIS_CHAMPION_PHONE" localSheetId="2">'8D Form'!$K$15</definedName>
    <definedName name="IRIS_CHAMPION_PHONE" localSheetId="8">#REF!</definedName>
    <definedName name="IRIS_CHAMPION_PHONE">#REF!</definedName>
    <definedName name="IRIS_CHAMPION_TITLE" localSheetId="2">'8D Form'!$J$15</definedName>
    <definedName name="IRIS_CHAMPION_TITLE" localSheetId="8">#REF!</definedName>
    <definedName name="IRIS_CHAMPION_TITLE">#REF!</definedName>
    <definedName name="IRIS_CLOSURE_STATEMENT" localSheetId="2">'8D Form'!$I$74</definedName>
    <definedName name="IRIS_CLOSURE_STATEMENT" localSheetId="8">#REF!</definedName>
    <definedName name="IRIS_CLOSURE_STATEMENT">#REF!</definedName>
    <definedName name="IRIS_CONTROL_PLAN_AFFECTED_DOC_DUE_DT" localSheetId="2">'8D Form'!$L$64</definedName>
    <definedName name="IRIS_CONTROL_PLAN_AFFECTED_DOC_DUE_DT" localSheetId="8">#REF!</definedName>
    <definedName name="IRIS_CONTROL_PLAN_AFFECTED_DOC_DUE_DT">#REF!</definedName>
    <definedName name="IRIS_CONTROL_PLAN_AFFECTED_DOC_OWNER" localSheetId="2">'8D Form'!$K$64</definedName>
    <definedName name="IRIS_CONTROL_PLAN_AFFECTED_DOC_OWNER" localSheetId="8">#REF!</definedName>
    <definedName name="IRIS_CONTROL_PLAN_AFFECTED_DOC_OWNER">#REF!</definedName>
    <definedName name="IRIS_CORRECTIVE_ACTION_OWNER_EMAIL_1" localSheetId="2">'8D Form'!$K$53</definedName>
    <definedName name="IRIS_CORRECTIVE_ACTION_OWNER_EMAIL_1" localSheetId="8">#REF!</definedName>
    <definedName name="IRIS_CORRECTIVE_ACTION_OWNER_EMAIL_1">#REF!</definedName>
    <definedName name="IRIS_CORRECTIVE_ACTION_OWNER_NAME_1" localSheetId="2">'8D Form'!$I$53</definedName>
    <definedName name="IRIS_CORRECTIVE_ACTION_OWNER_NAME_1" localSheetId="8">#REF!</definedName>
    <definedName name="IRIS_CORRECTIVE_ACTION_OWNER_NAME_1">#REF!</definedName>
    <definedName name="IRIS_CORRECTIVE_ACTION_OWNER_PHONE_1" localSheetId="2">'8D Form'!$J$53</definedName>
    <definedName name="IRIS_CORRECTIVE_ACTION_OWNER_PHONE_1" localSheetId="8">#REF!</definedName>
    <definedName name="IRIS_CORRECTIVE_ACTION_OWNER_PHONE_1">#REF!</definedName>
    <definedName name="IRIS_CUST_IMPACT" localSheetId="2">'8D Form'!$I$27</definedName>
    <definedName name="IRIS_CUST_IMPACT" localSheetId="8">#REF!</definedName>
    <definedName name="IRIS_CUST_IMPACT">#REF!</definedName>
    <definedName name="IRIS_DEFECT_NUMBER" localSheetId="2">'8D Form'!$J$37</definedName>
    <definedName name="IRIS_DEFECT_NUMBER" localSheetId="8">#REF!</definedName>
    <definedName name="IRIS_DEFECT_NUMBER">#REF!</definedName>
    <definedName name="IRIS_DESIGN_AFFECTED_DOC_DUE_DT" localSheetId="2">'8D Form'!$L$68</definedName>
    <definedName name="IRIS_DESIGN_AFFECTED_DOC_DUE_DT" localSheetId="8">#REF!</definedName>
    <definedName name="IRIS_DESIGN_AFFECTED_DOC_DUE_DT">#REF!</definedName>
    <definedName name="IRIS_DESIGN_AFFECTED_DOC_OWNER" localSheetId="2">'8D Form'!$K$68</definedName>
    <definedName name="IRIS_DESIGN_AFFECTED_DOC_OWNER" localSheetId="8">#REF!</definedName>
    <definedName name="IRIS_DESIGN_AFFECTED_DOC_OWNER">#REF!</definedName>
    <definedName name="IRIS_DFMEA_AFFECTED_DOC_DUE_DT" localSheetId="2">'8D Form'!$L$62</definedName>
    <definedName name="IRIS_DFMEA_AFFECTED_DOC_DUE_DT" localSheetId="8">#REF!</definedName>
    <definedName name="IRIS_DFMEA_AFFECTED_DOC_DUE_DT">#REF!</definedName>
    <definedName name="IRIS_DFMEA_AFFECTED_DOC_OWNER" localSheetId="2">'8D Form'!$K$62</definedName>
    <definedName name="IRIS_DFMEA_AFFECTED_DOC_OWNER" localSheetId="8">#REF!</definedName>
    <definedName name="IRIS_DFMEA_AFFECTED_DOC_OWNER">#REF!</definedName>
    <definedName name="IRIS_DRAWING_AFFECTED_DOC_DUE_DT" localSheetId="2">'8D Form'!$L$67</definedName>
    <definedName name="IRIS_DRAWING_AFFECTED_DOC_DUE_DT" localSheetId="8">#REF!</definedName>
    <definedName name="IRIS_DRAWING_AFFECTED_DOC_DUE_DT">#REF!</definedName>
    <definedName name="IRIS_DRAWING_AFFECTED_DOC_OWNER" localSheetId="2">'8D Form'!$K$67</definedName>
    <definedName name="IRIS_DRAWING_AFFECTED_DOC_OWNER" localSheetId="8">#REF!</definedName>
    <definedName name="IRIS_DRAWING_AFFECTED_DOC_OWNER">#REF!</definedName>
    <definedName name="IRIS_FACILITIES_INVOLVED" localSheetId="2">'8D Form'!$I$29</definedName>
    <definedName name="IRIS_FACILITIES_INVOLVED" localSheetId="8">#REF!</definedName>
    <definedName name="IRIS_FACILITIES_INVOLVED">#REF!</definedName>
    <definedName name="IRIS_IDENTIFICATION_OF_CERTIFIED_MATERIAL" localSheetId="2">'8D Form'!$K$33</definedName>
    <definedName name="IRIS_IDENTIFICATION_OF_CERTIFIED_MATERIAL" localSheetId="8">#REF!</definedName>
    <definedName name="IRIS_IDENTIFICATION_OF_CERTIFIED_MATERIAL">#REF!</definedName>
    <definedName name="IRIS_INTERIM_CONTAINMENT_START_DT" localSheetId="2">'8D Form'!$K$37</definedName>
    <definedName name="IRIS_INTERIM_CONTAINMENT_START_DT" localSheetId="8">#REF!</definedName>
    <definedName name="IRIS_INTERIM_CONTAINMENT_START_DT">#REF!</definedName>
    <definedName name="IRIS_INTERIM_COUNTERMEASURE" localSheetId="2">'8D Form'!$I$31</definedName>
    <definedName name="IRIS_INTERIM_COUNTERMEASURE" localSheetId="8">#REF!</definedName>
    <definedName name="IRIS_INTERIM_COUNTERMEASURE">#REF!</definedName>
    <definedName name="IRIS_NEW_PARTS_IDENTIFICATION_MTHD" localSheetId="2">'8D Form'!$J$55</definedName>
    <definedName name="IRIS_NEW_PARTS_IDENTIFICATION_MTHD" localSheetId="8">#REF!</definedName>
    <definedName name="IRIS_NEW_PARTS_IDENTIFICATION_MTHD">#REF!</definedName>
    <definedName name="IRIS_OP_AFFECTED_DOC_DUE_DT" localSheetId="2">'8D Form'!$L$66</definedName>
    <definedName name="IRIS_OP_AFFECTED_DOC_DUE_DT" localSheetId="8">#REF!</definedName>
    <definedName name="IRIS_OP_AFFECTED_DOC_DUE_DT">#REF!</definedName>
    <definedName name="IRIS_OP_AFFECTED_DOC_OWNER" localSheetId="2">'8D Form'!$K$66</definedName>
    <definedName name="IRIS_OP_AFFECTED_DOC_OWNER" localSheetId="8">#REF!</definedName>
    <definedName name="IRIS_OP_AFFECTED_DOC_OWNER">#REF!</definedName>
    <definedName name="IRIS_OTHER_FACILITIES_CA_OWNER" localSheetId="2">'8D Form'!$K$60</definedName>
    <definedName name="IRIS_OTHER_FACILITIES_CA_OWNER" localSheetId="8">#REF!</definedName>
    <definedName name="IRIS_OTHER_FACILITIES_CA_OWNER">#REF!</definedName>
    <definedName name="IRIS_OTHER_FACILITIES_DUE_DATE" localSheetId="2">'8D Form'!$L$60</definedName>
    <definedName name="IRIS_OTHER_FACILITIES_DUE_DATE" localSheetId="8">#REF!</definedName>
    <definedName name="IRIS_OTHER_FACILITIES_DUE_DATE">#REF!</definedName>
    <definedName name="IRIS_OTHER_FACILITIES_NAME" localSheetId="2">'8D Form'!$I$60</definedName>
    <definedName name="IRIS_OTHER_FACILITIES_NAME" localSheetId="8">#REF!</definedName>
    <definedName name="IRIS_OTHER_FACILITIES_NAME">#REF!</definedName>
    <definedName name="IRIS_OTHER_FACILITIES_PART_NUMBER" localSheetId="2">'8D Form'!$J$60</definedName>
    <definedName name="IRIS_OTHER_FACILITIES_PART_NUMBER" localSheetId="8">#REF!</definedName>
    <definedName name="IRIS_OTHER_FACILITIES_PART_NUMBER">#REF!</definedName>
    <definedName name="IRIS_PFMEA_AFFECTED_DOC_DUE_DT" localSheetId="2">'8D Form'!$L$63</definedName>
    <definedName name="IRIS_PFMEA_AFFECTED_DOC_DUE_DT" localSheetId="8">#REF!</definedName>
    <definedName name="IRIS_PFMEA_AFFECTED_DOC_DUE_DT">#REF!</definedName>
    <definedName name="IRIS_PFMEA_AFFECTED_DOC_OWNER" localSheetId="2">'8D Form'!$K$63</definedName>
    <definedName name="IRIS_PFMEA_AFFECTED_DOC_OWNER" localSheetId="8">#REF!</definedName>
    <definedName name="IRIS_PFMEA_AFFECTED_DOC_OWNER">#REF!</definedName>
    <definedName name="IRIS_PREVENTION_DTL" localSheetId="2">'8D Form'!$I$57</definedName>
    <definedName name="IRIS_PREVENTION_DTL" localSheetId="8">#REF!</definedName>
    <definedName name="IRIS_PREVENTION_DTL">#REF!</definedName>
    <definedName name="IRIS_PROBLEM_DESC" localSheetId="2">'8D Form'!$I$25</definedName>
    <definedName name="IRIS_PROBLEM_DESC" localSheetId="8">#REF!</definedName>
    <definedName name="IRIS_PROBLEM_DESC">#REF!</definedName>
    <definedName name="IRIS_PROCESS_FLOW_AFFECTED_DOC_DUE_DT" localSheetId="2">'8D Form'!$L$65</definedName>
    <definedName name="IRIS_PROCESS_FLOW_AFFECTED_DOC_DUE_DT" localSheetId="8">#REF!</definedName>
    <definedName name="IRIS_PROCESS_FLOW_AFFECTED_DOC_DUE_DT">#REF!</definedName>
    <definedName name="IRIS_PROCESS_FLOW_AFFECTED_DOC_OWNER" localSheetId="2">'8D Form'!$K$65</definedName>
    <definedName name="IRIS_PROCESS_FLOW_AFFECTED_DOC_OWNER" localSheetId="8">#REF!</definedName>
    <definedName name="IRIS_PROCESS_FLOW_AFFECTED_DOC_OWNER">#REF!</definedName>
    <definedName name="IRIS_PRODUCT_PLATFORM_AT_RISK" localSheetId="2">'8D Form'!$I$33</definedName>
    <definedName name="IRIS_PRODUCT_PLATFORM_AT_RISK" localSheetId="8">#REF!</definedName>
    <definedName name="IRIS_PRODUCT_PLATFORM_AT_RISK">#REF!</definedName>
    <definedName name="IRIS_SORTED_NUMBER" localSheetId="2">'8D Form'!$I$37</definedName>
    <definedName name="IRIS_SORTED_NUMBER" localSheetId="8">#REF!</definedName>
    <definedName name="IRIS_SORTED_NUMBER">#REF!</definedName>
    <definedName name="IRIS_SORTING_RESULTS" localSheetId="2">'8D Form'!$I$35</definedName>
    <definedName name="IRIS_SORTING_RESULTS" localSheetId="8">#REF!</definedName>
    <definedName name="IRIS_SORTING_RESULTS">#REF!</definedName>
    <definedName name="IRIS_TARGET_COMPLETIN_DT_1" localSheetId="2">'8D Form'!$L$53</definedName>
    <definedName name="IRIS_TARGET_COMPLETIN_DT_1" localSheetId="8">#REF!</definedName>
    <definedName name="IRIS_TARGET_COMPLETIN_DT_1">#REF!</definedName>
    <definedName name="IRIS_TEAM_MEMBER_EMAIL_1" localSheetId="2">'8D Form'!$L$17</definedName>
    <definedName name="IRIS_TEAM_MEMBER_EMAIL_1" localSheetId="8">#REF!</definedName>
    <definedName name="IRIS_TEAM_MEMBER_EMAIL_1">#REF!</definedName>
    <definedName name="IRIS_TEAM_MEMBER_EMAIL_2" localSheetId="2">'8D Form'!$L$18</definedName>
    <definedName name="IRIS_TEAM_MEMBER_EMAIL_2" localSheetId="8">#REF!</definedName>
    <definedName name="IRIS_TEAM_MEMBER_EMAIL_2">#REF!</definedName>
    <definedName name="IRIS_TEAM_MEMBER_EMAIL_3" localSheetId="2">'8D Form'!$L$19</definedName>
    <definedName name="IRIS_TEAM_MEMBER_EMAIL_3" localSheetId="8">#REF!</definedName>
    <definedName name="IRIS_TEAM_MEMBER_EMAIL_3">#REF!</definedName>
    <definedName name="IRIS_TEAM_MEMBER_EMAIL_4" localSheetId="2">'8D Form'!$L$20</definedName>
    <definedName name="IRIS_TEAM_MEMBER_EMAIL_4" localSheetId="8">#REF!</definedName>
    <definedName name="IRIS_TEAM_MEMBER_EMAIL_4">#REF!</definedName>
    <definedName name="IRIS_TEAM_MEMBER_NAME_1" localSheetId="2">'8D Form'!$I$17</definedName>
    <definedName name="IRIS_TEAM_MEMBER_NAME_1" localSheetId="8">#REF!</definedName>
    <definedName name="IRIS_TEAM_MEMBER_NAME_1">#REF!</definedName>
    <definedName name="IRIS_TEAM_MEMBER_NAME_2" localSheetId="2">'8D Form'!$I$18</definedName>
    <definedName name="IRIS_TEAM_MEMBER_NAME_2" localSheetId="8">#REF!</definedName>
    <definedName name="IRIS_TEAM_MEMBER_NAME_2">#REF!</definedName>
    <definedName name="IRIS_TEAM_MEMBER_NAME_3" localSheetId="2">'8D Form'!$I$19</definedName>
    <definedName name="IRIS_TEAM_MEMBER_NAME_3" localSheetId="8">#REF!</definedName>
    <definedName name="IRIS_TEAM_MEMBER_NAME_3">#REF!</definedName>
    <definedName name="IRIS_TEAM_MEMBER_NAME_4" localSheetId="2">'8D Form'!$I$20</definedName>
    <definedName name="IRIS_TEAM_MEMBER_NAME_4" localSheetId="8">#REF!</definedName>
    <definedName name="IRIS_TEAM_MEMBER_NAME_4">#REF!</definedName>
    <definedName name="IRIS_TEAM_MEMBER_PHONE_1" localSheetId="2">'8D Form'!$K$17</definedName>
    <definedName name="IRIS_TEAM_MEMBER_PHONE_1" localSheetId="8">#REF!</definedName>
    <definedName name="IRIS_TEAM_MEMBER_PHONE_1">#REF!</definedName>
    <definedName name="IRIS_TEAM_MEMBER_PHONE_2" localSheetId="2">'8D Form'!$K$18</definedName>
    <definedName name="IRIS_TEAM_MEMBER_PHONE_2" localSheetId="8">#REF!</definedName>
    <definedName name="IRIS_TEAM_MEMBER_PHONE_2">#REF!</definedName>
    <definedName name="IRIS_TEAM_MEMBER_PHONE_3" localSheetId="2">'8D Form'!$K$19</definedName>
    <definedName name="IRIS_TEAM_MEMBER_PHONE_3" localSheetId="8">#REF!</definedName>
    <definedName name="IRIS_TEAM_MEMBER_PHONE_3">#REF!</definedName>
    <definedName name="IRIS_TEAM_MEMBER_PHONE_4" localSheetId="2">'8D Form'!$K$20</definedName>
    <definedName name="IRIS_TEAM_MEMBER_PHONE_4" localSheetId="8">#REF!</definedName>
    <definedName name="IRIS_TEAM_MEMBER_PHONE_4">#REF!</definedName>
    <definedName name="IRIS_TEAM_MEMBER_TITLE_1" localSheetId="2">'8D Form'!$J$17</definedName>
    <definedName name="IRIS_TEAM_MEMBER_TITLE_1" localSheetId="8">#REF!</definedName>
    <definedName name="IRIS_TEAM_MEMBER_TITLE_1">#REF!</definedName>
    <definedName name="IRIS_TEAM_MEMBER_TITLE_2" localSheetId="2">'8D Form'!$J$18</definedName>
    <definedName name="IRIS_TEAM_MEMBER_TITLE_2" localSheetId="8">#REF!</definedName>
    <definedName name="IRIS_TEAM_MEMBER_TITLE_2">#REF!</definedName>
    <definedName name="IRIS_TEAM_MEMBER_TITLE_3" localSheetId="2">'8D Form'!$J$19</definedName>
    <definedName name="IRIS_TEAM_MEMBER_TITLE_3" localSheetId="8">#REF!</definedName>
    <definedName name="IRIS_TEAM_MEMBER_TITLE_3">#REF!</definedName>
    <definedName name="IRIS_TEAM_MEMBER_TITLE_4" localSheetId="2">'8D Form'!$J$20</definedName>
    <definedName name="IRIS_TEAM_MEMBER_TITLE_4" localSheetId="8">#REF!</definedName>
    <definedName name="IRIS_TEAM_MEMBER_TITLE_4">#REF!</definedName>
    <definedName name="IRIS_VERIFICATION_OF_CORRECTIVE_ACTN" localSheetId="2">'8D Form'!$I$51</definedName>
    <definedName name="IRIS_VERIFICATION_OF_CORRECTIVE_ACTN" localSheetId="8">#REF!</definedName>
    <definedName name="IRIS_VERIFICATION_OF_CORRECTIVE_ACTN">#REF!</definedName>
    <definedName name="IRIS_WHY_MADE_CORRECTIVE_ACTN_1" localSheetId="2">'8D Form'!$I$45</definedName>
    <definedName name="IRIS_WHY_MADE_CORRECTIVE_ACTN_1" localSheetId="8">#REF!</definedName>
    <definedName name="IRIS_WHY_MADE_CORRECTIVE_ACTN_1">#REF!</definedName>
    <definedName name="IRIS_WHY_MADE_VERIFICATION_DTL_1" localSheetId="2">'8D Form'!$I$39</definedName>
    <definedName name="IRIS_WHY_MADE_VERIFICATION_DTL_1" localSheetId="8">#REF!</definedName>
    <definedName name="IRIS_WHY_MADE_VERIFICATION_DTL_1">#REF!</definedName>
    <definedName name="IRIS_WHY_SHIPPED_CORRECTIVE_ACTN_1" localSheetId="2">'8D Form'!$I$47</definedName>
    <definedName name="IRIS_WHY_SHIPPED_CORRECTIVE_ACTN_1" localSheetId="8">#REF!</definedName>
    <definedName name="IRIS_WHY_SHIPPED_CORRECTIVE_ACTN_1">#REF!</definedName>
    <definedName name="IRIS_WHY_SHIPPED_VERIFICATION_DTL_1" localSheetId="2">'8D Form'!$I$41</definedName>
    <definedName name="IRIS_WHY_SHIPPED_VERIFICATION_DTL_1" localSheetId="8">#REF!</definedName>
    <definedName name="IRIS_WHY_SHIPPED_VERIFICATION_DTL_1">#REF!</definedName>
    <definedName name="IRIS_WHY_SYS_FAILED_CORRECTIVE_ACTN_1" localSheetId="2">'8D Form'!$I$49</definedName>
    <definedName name="IRIS_WHY_SYS_FAILED_CORRECTIVE_ACTN_1" localSheetId="8">#REF!</definedName>
    <definedName name="IRIS_WHY_SYS_FAILED_CORRECTIVE_ACTN_1">#REF!</definedName>
    <definedName name="IRIS_WHY_SYS_FAILED_VERIFICATION_DTL_1" localSheetId="2">'8D Form'!$I$43</definedName>
    <definedName name="IRIS_WHY_SYS_FAILED_VERIFICATION_DTL_1" localSheetId="8">#REF!</definedName>
    <definedName name="IRIS_WHY_SYS_FAILED_VERIFICATION_DTL_1">#REF!</definedName>
    <definedName name="JAP_IRIS_BUILD_DATE_FOR_CERTIFIED_MATERIAL" localSheetId="8">#REF!</definedName>
    <definedName name="JAP_IRIS_BUILD_DATE_FOR_CERTIFIED_MATERIAL">#REF!</definedName>
    <definedName name="JAP_IRIS_CHAMPION_EMAIL" localSheetId="8">#REF!</definedName>
    <definedName name="JAP_IRIS_CHAMPION_EMAIL">#REF!</definedName>
    <definedName name="JAP_IRIS_CHAMPION_NAME" localSheetId="8">#REF!</definedName>
    <definedName name="JAP_IRIS_CHAMPION_NAME">#REF!</definedName>
    <definedName name="JAP_IRIS_CHAMPION_PHONE" localSheetId="8">#REF!</definedName>
    <definedName name="JAP_IRIS_CHAMPION_PHONE">#REF!</definedName>
    <definedName name="JAP_IRIS_CHAMPION_TITLE" localSheetId="8">#REF!</definedName>
    <definedName name="JAP_IRIS_CHAMPION_TITLE">#REF!</definedName>
    <definedName name="JAP_IRIS_CLOSURE_STATEMENT" localSheetId="8">#REF!</definedName>
    <definedName name="JAP_IRIS_CLOSURE_STATEMENT">#REF!</definedName>
    <definedName name="JAP_IRIS_CONTROL_PLAN_AFFECTED_DOC_DUE_DT" localSheetId="8">#REF!</definedName>
    <definedName name="JAP_IRIS_CONTROL_PLAN_AFFECTED_DOC_DUE_DT">#REF!</definedName>
    <definedName name="JAP_IRIS_CONTROL_PLAN_AFFECTED_DOC_OWNER" localSheetId="8">#REF!</definedName>
    <definedName name="JAP_IRIS_CONTROL_PLAN_AFFECTED_DOC_OWNER">#REF!</definedName>
    <definedName name="JAP_IRIS_CORRECTIVE_ACTION_OWNER_EMAIL_1" localSheetId="8">#REF!</definedName>
    <definedName name="JAP_IRIS_CORRECTIVE_ACTION_OWNER_EMAIL_1">#REF!</definedName>
    <definedName name="JAP_IRIS_CORRECTIVE_ACTION_OWNER_EMAIL_2" localSheetId="8">#REF!</definedName>
    <definedName name="JAP_IRIS_CORRECTIVE_ACTION_OWNER_EMAIL_2">#REF!</definedName>
    <definedName name="JAP_IRIS_CORRECTIVE_ACTION_OWNER_NAME_1" localSheetId="8">#REF!</definedName>
    <definedName name="JAP_IRIS_CORRECTIVE_ACTION_OWNER_NAME_1">#REF!</definedName>
    <definedName name="JAP_IRIS_CORRECTIVE_ACTION_OWNER_NAME_2" localSheetId="8">#REF!</definedName>
    <definedName name="JAP_IRIS_CORRECTIVE_ACTION_OWNER_NAME_2">#REF!</definedName>
    <definedName name="JAP_IRIS_CORRECTIVE_ACTION_OWNER_PHONE_1" localSheetId="8">#REF!</definedName>
    <definedName name="JAP_IRIS_CORRECTIVE_ACTION_OWNER_PHONE_1">#REF!</definedName>
    <definedName name="JAP_IRIS_CORRECTIVE_ACTION_OWNER_PHONE_2" localSheetId="8">#REF!</definedName>
    <definedName name="JAP_IRIS_CORRECTIVE_ACTION_OWNER_PHONE_2">#REF!</definedName>
    <definedName name="JAP_IRIS_CUST_IMPACT" localSheetId="8">#REF!</definedName>
    <definedName name="JAP_IRIS_CUST_IMPACT">#REF!</definedName>
    <definedName name="JAP_IRIS_DEFECT_NUMBER" localSheetId="8">#REF!</definedName>
    <definedName name="JAP_IRIS_DEFECT_NUMBER">#REF!</definedName>
    <definedName name="JAP_IRIS_DESIGN_AFFECTED_DOC_DUE_DT" localSheetId="8">#REF!</definedName>
    <definedName name="JAP_IRIS_DESIGN_AFFECTED_DOC_DUE_DT">#REF!</definedName>
    <definedName name="JAP_IRIS_DESIGN_AFFECTED_DOC_OWNER" localSheetId="8">#REF!</definedName>
    <definedName name="JAP_IRIS_DESIGN_AFFECTED_DOC_OWNER">#REF!</definedName>
    <definedName name="JAP_IRIS_DFMEA_AFFECTED_DOC_DUE_DT" localSheetId="8">#REF!</definedName>
    <definedName name="JAP_IRIS_DFMEA_AFFECTED_DOC_DUE_DT">#REF!</definedName>
    <definedName name="JAP_IRIS_DFMEA_AFFECTED_DOC_OWNER" localSheetId="8">#REF!</definedName>
    <definedName name="JAP_IRIS_DFMEA_AFFECTED_DOC_OWNER">#REF!</definedName>
    <definedName name="JAP_IRIS_DRAWING_AFFECTED_DOC_DUE_DT" localSheetId="8">#REF!</definedName>
    <definedName name="JAP_IRIS_DRAWING_AFFECTED_DOC_DUE_DT">#REF!</definedName>
    <definedName name="JAP_IRIS_DRAWING_AFFECTED_DOC_OWNER" localSheetId="8">#REF!</definedName>
    <definedName name="JAP_IRIS_DRAWING_AFFECTED_DOC_OWNER">#REF!</definedName>
    <definedName name="JAP_IRIS_FACILITIES_INVOLVED" localSheetId="8">#REF!</definedName>
    <definedName name="JAP_IRIS_FACILITIES_INVOLVED">#REF!</definedName>
    <definedName name="JAP_IRIS_IDENTIFICATION_OF_CERTIFIED_MATERIAL" localSheetId="8">#REF!</definedName>
    <definedName name="JAP_IRIS_IDENTIFICATION_OF_CERTIFIED_MATERIAL">#REF!</definedName>
    <definedName name="JAP_IRIS_INTERIM_CONTAINMENT_START_DT" localSheetId="8">#REF!</definedName>
    <definedName name="JAP_IRIS_INTERIM_CONTAINMENT_START_DT">#REF!</definedName>
    <definedName name="JAP_IRIS_INTERIM_COUNTERMEASURE" localSheetId="8">#REF!</definedName>
    <definedName name="JAP_IRIS_INTERIM_COUNTERMEASURE">#REF!</definedName>
    <definedName name="JAP_IRIS_NEW_PARTS_IDENTIFICATION_MTHD" localSheetId="8">#REF!</definedName>
    <definedName name="JAP_IRIS_NEW_PARTS_IDENTIFICATION_MTHD">#REF!</definedName>
    <definedName name="JAP_IRIS_OP_AFFECTED_DOC_DUE_DT" localSheetId="8">#REF!</definedName>
    <definedName name="JAP_IRIS_OP_AFFECTED_DOC_DUE_DT">#REF!</definedName>
    <definedName name="JAP_IRIS_OP_AFFECTED_DOC_OWNER" localSheetId="8">#REF!</definedName>
    <definedName name="JAP_IRIS_OP_AFFECTED_DOC_OWNER">#REF!</definedName>
    <definedName name="JAP_IRIS_OTHER_FACILITIES_CA_OWNER" localSheetId="8">#REF!</definedName>
    <definedName name="JAP_IRIS_OTHER_FACILITIES_CA_OWNER">#REF!</definedName>
    <definedName name="JAP_IRIS_OTHER_FACILITIES_DUE_DATE" localSheetId="8">#REF!</definedName>
    <definedName name="JAP_IRIS_OTHER_FACILITIES_DUE_DATE">#REF!</definedName>
    <definedName name="JAP_IRIS_OTHER_FACILITIES_NAME" localSheetId="8">#REF!</definedName>
    <definedName name="JAP_IRIS_OTHER_FACILITIES_NAME">#REF!</definedName>
    <definedName name="JAP_IRIS_OTHER_FACILITIES_PART_NUMBER" localSheetId="8">#REF!</definedName>
    <definedName name="JAP_IRIS_OTHER_FACILITIES_PART_NUMBER">#REF!</definedName>
    <definedName name="JAP_IRIS_PFMEA_AFFECTED_DOC_DUE_DT" localSheetId="8">#REF!</definedName>
    <definedName name="JAP_IRIS_PFMEA_AFFECTED_DOC_DUE_DT">#REF!</definedName>
    <definedName name="JAP_IRIS_PFMEA_AFFECTED_DOC_OWNER" localSheetId="8">#REF!</definedName>
    <definedName name="JAP_IRIS_PFMEA_AFFECTED_DOC_OWNER">#REF!</definedName>
    <definedName name="JAP_IRIS_PREVENTION_DTL" localSheetId="8">#REF!</definedName>
    <definedName name="JAP_IRIS_PREVENTION_DTL">#REF!</definedName>
    <definedName name="JAP_IRIS_PROBLEM_DESC" localSheetId="8">#REF!</definedName>
    <definedName name="JAP_IRIS_PROBLEM_DESC">#REF!</definedName>
    <definedName name="JAP_IRIS_PROCESS_FLOW_AFFECTED_DOC_DUE_DT" localSheetId="8">#REF!</definedName>
    <definedName name="JAP_IRIS_PROCESS_FLOW_AFFECTED_DOC_DUE_DT">#REF!</definedName>
    <definedName name="JAP_IRIS_PROCESS_FLOW_AFFECTED_DOC_OWNER" localSheetId="8">#REF!</definedName>
    <definedName name="JAP_IRIS_PROCESS_FLOW_AFFECTED_DOC_OWNER">#REF!</definedName>
    <definedName name="JAP_IRIS_PRODUCT_PLATFORM_AT_RISK" localSheetId="8">#REF!</definedName>
    <definedName name="JAP_IRIS_PRODUCT_PLATFORM_AT_RISK">#REF!</definedName>
    <definedName name="JAP_IRIS_SORTED_NUMBER" localSheetId="8">#REF!</definedName>
    <definedName name="JAP_IRIS_SORTED_NUMBER">#REF!</definedName>
    <definedName name="JAP_IRIS_SORTING_RESULTS" localSheetId="8">#REF!</definedName>
    <definedName name="JAP_IRIS_SORTING_RESULTS">#REF!</definedName>
    <definedName name="JAP_IRIS_TARGET_COMPLETIN_DT_1" localSheetId="8">#REF!</definedName>
    <definedName name="JAP_IRIS_TARGET_COMPLETIN_DT_1">#REF!</definedName>
    <definedName name="JAP_IRIS_TARGET_COMPLETIN_DT_2" localSheetId="8">#REF!</definedName>
    <definedName name="JAP_IRIS_TARGET_COMPLETIN_DT_2">#REF!</definedName>
    <definedName name="JAP_IRIS_TEAM_MEMBER_EMAIL_1" localSheetId="8">#REF!</definedName>
    <definedName name="JAP_IRIS_TEAM_MEMBER_EMAIL_1">#REF!</definedName>
    <definedName name="JAP_IRIS_TEAM_MEMBER_EMAIL_2" localSheetId="8">#REF!</definedName>
    <definedName name="JAP_IRIS_TEAM_MEMBER_EMAIL_2">#REF!</definedName>
    <definedName name="JAP_IRIS_TEAM_MEMBER_EMAIL_3" localSheetId="8">#REF!</definedName>
    <definedName name="JAP_IRIS_TEAM_MEMBER_EMAIL_3">#REF!</definedName>
    <definedName name="JAP_IRIS_TEAM_MEMBER_EMAIL_4" localSheetId="8">#REF!</definedName>
    <definedName name="JAP_IRIS_TEAM_MEMBER_EMAIL_4">#REF!</definedName>
    <definedName name="JAP_IRIS_TEAM_MEMBER_NAME_1" localSheetId="8">#REF!</definedName>
    <definedName name="JAP_IRIS_TEAM_MEMBER_NAME_1">#REF!</definedName>
    <definedName name="JAP_IRIS_TEAM_MEMBER_NAME_2" localSheetId="8">#REF!</definedName>
    <definedName name="JAP_IRIS_TEAM_MEMBER_NAME_2">#REF!</definedName>
    <definedName name="JAP_IRIS_TEAM_MEMBER_NAME_3" localSheetId="8">#REF!</definedName>
    <definedName name="JAP_IRIS_TEAM_MEMBER_NAME_3">#REF!</definedName>
    <definedName name="JAP_IRIS_TEAM_MEMBER_NAME_4" localSheetId="8">#REF!</definedName>
    <definedName name="JAP_IRIS_TEAM_MEMBER_NAME_4">#REF!</definedName>
    <definedName name="JAP_IRIS_TEAM_MEMBER_PHONE_1" localSheetId="8">#REF!</definedName>
    <definedName name="JAP_IRIS_TEAM_MEMBER_PHONE_1">#REF!</definedName>
    <definedName name="JAP_IRIS_TEAM_MEMBER_PHONE_2" localSheetId="8">#REF!</definedName>
    <definedName name="JAP_IRIS_TEAM_MEMBER_PHONE_2">#REF!</definedName>
    <definedName name="JAP_IRIS_TEAM_MEMBER_PHONE_3" localSheetId="8">#REF!</definedName>
    <definedName name="JAP_IRIS_TEAM_MEMBER_PHONE_3">#REF!</definedName>
    <definedName name="JAP_IRIS_TEAM_MEMBER_PHONE_4" localSheetId="8">#REF!</definedName>
    <definedName name="JAP_IRIS_TEAM_MEMBER_PHONE_4">#REF!</definedName>
    <definedName name="JAP_IRIS_TEAM_MEMBER_TITLE_1" localSheetId="8">#REF!</definedName>
    <definedName name="JAP_IRIS_TEAM_MEMBER_TITLE_1">#REF!</definedName>
    <definedName name="JAP_IRIS_TEAM_MEMBER_TITLE_2" localSheetId="8">#REF!</definedName>
    <definedName name="JAP_IRIS_TEAM_MEMBER_TITLE_2">#REF!</definedName>
    <definedName name="JAP_IRIS_TEAM_MEMBER_TITLE_3" localSheetId="8">#REF!</definedName>
    <definedName name="JAP_IRIS_TEAM_MEMBER_TITLE_3">#REF!</definedName>
    <definedName name="JAP_IRIS_TEAM_MEMBER_TITLE_4" localSheetId="8">#REF!</definedName>
    <definedName name="JAP_IRIS_TEAM_MEMBER_TITLE_4">#REF!</definedName>
    <definedName name="JAP_IRIS_VERIFICATION_OF_CORRECTIVE_ACTN" localSheetId="8">#REF!</definedName>
    <definedName name="JAP_IRIS_VERIFICATION_OF_CORRECTIVE_ACTN">#REF!</definedName>
    <definedName name="JAP_IRIS_WHY_MADE_CORRECTIVE_ACTN_1" localSheetId="8">#REF!</definedName>
    <definedName name="JAP_IRIS_WHY_MADE_CORRECTIVE_ACTN_1">#REF!</definedName>
    <definedName name="JAP_IRIS_WHY_MADE_CORRECTIVE_ACTN_2" localSheetId="8">#REF!</definedName>
    <definedName name="JAP_IRIS_WHY_MADE_CORRECTIVE_ACTN_2">#REF!</definedName>
    <definedName name="JAP_IRIS_WHY_MADE_VERIFICATION_DTL_1" localSheetId="8">#REF!</definedName>
    <definedName name="JAP_IRIS_WHY_MADE_VERIFICATION_DTL_1">#REF!</definedName>
    <definedName name="JAP_IRIS_WHY_MADE_VERIFICATION_DTL_2" localSheetId="8">#REF!</definedName>
    <definedName name="JAP_IRIS_WHY_MADE_VERIFICATION_DTL_2">#REF!</definedName>
    <definedName name="JAP_IRIS_WHY_SHIPPED_CORRECTIVE_ACTN_1" localSheetId="8">#REF!</definedName>
    <definedName name="JAP_IRIS_WHY_SHIPPED_CORRECTIVE_ACTN_1">#REF!</definedName>
    <definedName name="JAP_IRIS_WHY_SHIPPED_CORRECTIVE_ACTN_2" localSheetId="8">#REF!</definedName>
    <definedName name="JAP_IRIS_WHY_SHIPPED_CORRECTIVE_ACTN_2">#REF!</definedName>
    <definedName name="JAP_IRIS_WHY_SHIPPED_VERIFICATION_DTL_1" localSheetId="8">#REF!</definedName>
    <definedName name="JAP_IRIS_WHY_SHIPPED_VERIFICATION_DTL_1">#REF!</definedName>
    <definedName name="JAP_IRIS_WHY_SHIPPED_VERIFICATION_DTL_2" localSheetId="8">#REF!</definedName>
    <definedName name="JAP_IRIS_WHY_SHIPPED_VERIFICATION_DTL_2">#REF!</definedName>
    <definedName name="JAP_IRIS_WHY_SYS_FAILED_CORRECTIVE_ACTN_1" localSheetId="8">#REF!</definedName>
    <definedName name="JAP_IRIS_WHY_SYS_FAILED_CORRECTIVE_ACTN_1">#REF!</definedName>
    <definedName name="JAP_IRIS_WHY_SYS_FAILED_CORRECTIVE_ACTN_2" localSheetId="8">#REF!</definedName>
    <definedName name="JAP_IRIS_WHY_SYS_FAILED_CORRECTIVE_ACTN_2">#REF!</definedName>
    <definedName name="JAP_IRIS_WHY_SYS_FAILED_VERIFICATION_DTL_1" localSheetId="8">#REF!</definedName>
    <definedName name="JAP_IRIS_WHY_SYS_FAILED_VERIFICATION_DTL_1">#REF!</definedName>
    <definedName name="JAP_IRIS_WHY_SYS_FAILED_VERIFICATION_DTL_2" localSheetId="8">#REF!</definedName>
    <definedName name="JAP_IRIS_WHY_SYS_FAILED_VERIFICATION_DTL_2">#REF!</definedName>
    <definedName name="JGHJ" localSheetId="2" hidden="1">{#N/A,#N/A,FALSE,"단축1";#N/A,#N/A,FALSE,"단축2";#N/A,#N/A,FALSE,"단축3";#N/A,#N/A,FALSE,"장축";#N/A,#N/A,FALSE,"4WD"}</definedName>
    <definedName name="JGHJ" localSheetId="0" hidden="1">{#N/A,#N/A,FALSE,"단축1";#N/A,#N/A,FALSE,"단축2";#N/A,#N/A,FALSE,"단축3";#N/A,#N/A,FALSE,"장축";#N/A,#N/A,FALSE,"4WD"}</definedName>
    <definedName name="JGHJ" localSheetId="1" hidden="1">{#N/A,#N/A,FALSE,"단축1";#N/A,#N/A,FALSE,"단축2";#N/A,#N/A,FALSE,"단축3";#N/A,#N/A,FALSE,"장축";#N/A,#N/A,FALSE,"4WD"}</definedName>
    <definedName name="JGHJ" localSheetId="8" hidden="1">{#N/A,#N/A,FALSE,"단축1";#N/A,#N/A,FALSE,"단축2";#N/A,#N/A,FALSE,"단축3";#N/A,#N/A,FALSE,"장축";#N/A,#N/A,FALSE,"4WD"}</definedName>
    <definedName name="JGHJ" hidden="1">{#N/A,#N/A,FALSE,"단축1";#N/A,#N/A,FALSE,"단축2";#N/A,#N/A,FALSE,"단축3";#N/A,#N/A,FALSE,"장축";#N/A,#N/A,FALSE,"4WD"}</definedName>
    <definedName name="jj" hidden="1">'[5]RFT Weekly'!#REF!</definedName>
    <definedName name="JWG" localSheetId="2" hidden="1">{#N/A,#N/A,FALSE,"단축1";#N/A,#N/A,FALSE,"단축2";#N/A,#N/A,FALSE,"단축3";#N/A,#N/A,FALSE,"장축";#N/A,#N/A,FALSE,"4WD"}</definedName>
    <definedName name="JWG" localSheetId="0" hidden="1">{#N/A,#N/A,FALSE,"단축1";#N/A,#N/A,FALSE,"단축2";#N/A,#N/A,FALSE,"단축3";#N/A,#N/A,FALSE,"장축";#N/A,#N/A,FALSE,"4WD"}</definedName>
    <definedName name="JWG" localSheetId="1" hidden="1">{#N/A,#N/A,FALSE,"단축1";#N/A,#N/A,FALSE,"단축2";#N/A,#N/A,FALSE,"단축3";#N/A,#N/A,FALSE,"장축";#N/A,#N/A,FALSE,"4WD"}</definedName>
    <definedName name="JWG" localSheetId="8" hidden="1">{#N/A,#N/A,FALSE,"단축1";#N/A,#N/A,FALSE,"단축2";#N/A,#N/A,FALSE,"단축3";#N/A,#N/A,FALSE,"장축";#N/A,#N/A,FALSE,"4WD"}</definedName>
    <definedName name="JWG" hidden="1">{#N/A,#N/A,FALSE,"단축1";#N/A,#N/A,FALSE,"단축2";#N/A,#N/A,FALSE,"단축3";#N/A,#N/A,FALSE,"장축";#N/A,#N/A,FALSE,"4WD"}</definedName>
    <definedName name="KOR_IRIS_BUILD_DATE_FOR_CERTIFIED_MATERIAL">#REF!</definedName>
    <definedName name="KOR_IRIS_CHAMPION_EMAIL" localSheetId="8">#REF!</definedName>
    <definedName name="KOR_IRIS_CHAMPION_EMAIL">#REF!</definedName>
    <definedName name="KOR_IRIS_CHAMPION_NAME" localSheetId="8">#REF!</definedName>
    <definedName name="KOR_IRIS_CHAMPION_NAME">#REF!</definedName>
    <definedName name="KOR_IRIS_CHAMPION_PHONE" localSheetId="8">#REF!</definedName>
    <definedName name="KOR_IRIS_CHAMPION_PHONE">#REF!</definedName>
    <definedName name="KOR_IRIS_CHAMPION_TITLE" localSheetId="8">#REF!</definedName>
    <definedName name="KOR_IRIS_CHAMPION_TITLE">#REF!</definedName>
    <definedName name="KOR_IRIS_CLOSURE_STATEMENT" localSheetId="8">#REF!</definedName>
    <definedName name="KOR_IRIS_CLOSURE_STATEMENT">#REF!</definedName>
    <definedName name="KOR_IRIS_CONTROL_PLAN_AFFECTED_DOC_DUE_DT" localSheetId="8">#REF!</definedName>
    <definedName name="KOR_IRIS_CONTROL_PLAN_AFFECTED_DOC_DUE_DT">#REF!</definedName>
    <definedName name="KOR_IRIS_CONTROL_PLAN_AFFECTED_DOC_OWNER" localSheetId="8">#REF!</definedName>
    <definedName name="KOR_IRIS_CONTROL_PLAN_AFFECTED_DOC_OWNER">#REF!</definedName>
    <definedName name="KOR_IRIS_CORRECTIVE_ACTION_OWNER_EMAIL_1" localSheetId="8">#REF!</definedName>
    <definedName name="KOR_IRIS_CORRECTIVE_ACTION_OWNER_EMAIL_1">#REF!</definedName>
    <definedName name="KOR_IRIS_CORRECTIVE_ACTION_OWNER_EMAIL_2" localSheetId="8">#REF!</definedName>
    <definedName name="KOR_IRIS_CORRECTIVE_ACTION_OWNER_EMAIL_2">#REF!</definedName>
    <definedName name="KOR_IRIS_CORRECTIVE_ACTION_OWNER_NAME_1" localSheetId="8">#REF!</definedName>
    <definedName name="KOR_IRIS_CORRECTIVE_ACTION_OWNER_NAME_1">#REF!</definedName>
    <definedName name="KOR_IRIS_CORRECTIVE_ACTION_OWNER_NAME_2" localSheetId="8">#REF!</definedName>
    <definedName name="KOR_IRIS_CORRECTIVE_ACTION_OWNER_NAME_2">#REF!</definedName>
    <definedName name="KOR_IRIS_CORRECTIVE_ACTION_OWNER_PHONE_1" localSheetId="8">#REF!</definedName>
    <definedName name="KOR_IRIS_CORRECTIVE_ACTION_OWNER_PHONE_1">#REF!</definedName>
    <definedName name="KOR_IRIS_CORRECTIVE_ACTION_OWNER_PHONE_2" localSheetId="8">#REF!</definedName>
    <definedName name="KOR_IRIS_CORRECTIVE_ACTION_OWNER_PHONE_2">#REF!</definedName>
    <definedName name="KOR_IRIS_CUST_IMPACT" localSheetId="8">#REF!</definedName>
    <definedName name="KOR_IRIS_CUST_IMPACT">#REF!</definedName>
    <definedName name="KOR_IRIS_DEFECT_NUMBER" localSheetId="8">#REF!</definedName>
    <definedName name="KOR_IRIS_DEFECT_NUMBER">#REF!</definedName>
    <definedName name="KOR_IRIS_DESIGN_AFFECTED_DOC_DUE_DT" localSheetId="8">#REF!</definedName>
    <definedName name="KOR_IRIS_DESIGN_AFFECTED_DOC_DUE_DT">#REF!</definedName>
    <definedName name="KOR_IRIS_DESIGN_AFFECTED_DOC_OWNER" localSheetId="8">#REF!</definedName>
    <definedName name="KOR_IRIS_DESIGN_AFFECTED_DOC_OWNER">#REF!</definedName>
    <definedName name="KOR_IRIS_DFMEA_AFFECTED_DOC_DUE_DT" localSheetId="8">#REF!</definedName>
    <definedName name="KOR_IRIS_DFMEA_AFFECTED_DOC_DUE_DT">#REF!</definedName>
    <definedName name="KOR_IRIS_DFMEA_AFFECTED_DOC_OWNER" localSheetId="8">#REF!</definedName>
    <definedName name="KOR_IRIS_DFMEA_AFFECTED_DOC_OWNER">#REF!</definedName>
    <definedName name="KOR_IRIS_DRAWING_AFFECTED_DOC_DUE_DT" localSheetId="8">#REF!</definedName>
    <definedName name="KOR_IRIS_DRAWING_AFFECTED_DOC_DUE_DT">#REF!</definedName>
    <definedName name="KOR_IRIS_DRAWING_AFFECTED_DOC_OWNER" localSheetId="8">#REF!</definedName>
    <definedName name="KOR_IRIS_DRAWING_AFFECTED_DOC_OWNER">#REF!</definedName>
    <definedName name="KOR_IRIS_FACILITIES_INVOLVED" localSheetId="8">#REF!</definedName>
    <definedName name="KOR_IRIS_FACILITIES_INVOLVED">#REF!</definedName>
    <definedName name="KOR_IRIS_IDENTIFICATION_OF_CERTIFIED_MATERIAL" localSheetId="8">#REF!</definedName>
    <definedName name="KOR_IRIS_IDENTIFICATION_OF_CERTIFIED_MATERIAL">#REF!</definedName>
    <definedName name="KOR_IRIS_INTERIM_CONTAINMENT_START_DT" localSheetId="8">#REF!</definedName>
    <definedName name="KOR_IRIS_INTERIM_CONTAINMENT_START_DT">#REF!</definedName>
    <definedName name="KOR_IRIS_INTERIM_COUNTERMEASURE" localSheetId="8">#REF!</definedName>
    <definedName name="KOR_IRIS_INTERIM_COUNTERMEASURE">#REF!</definedName>
    <definedName name="KOR_IRIS_NEW_PARTS_IDENTIFICATION_MTHD" localSheetId="8">#REF!</definedName>
    <definedName name="KOR_IRIS_NEW_PARTS_IDENTIFICATION_MTHD">#REF!</definedName>
    <definedName name="KOR_IRIS_OP_AFFECTED_DOC_DUE_DT" localSheetId="8">#REF!</definedName>
    <definedName name="KOR_IRIS_OP_AFFECTED_DOC_DUE_DT">#REF!</definedName>
    <definedName name="KOR_IRIS_OP_AFFECTED_DOC_OWNER" localSheetId="8">#REF!</definedName>
    <definedName name="KOR_IRIS_OP_AFFECTED_DOC_OWNER">#REF!</definedName>
    <definedName name="KOR_IRIS_OTHER_FACILITIES_CA_OWNER" localSheetId="8">#REF!</definedName>
    <definedName name="KOR_IRIS_OTHER_FACILITIES_CA_OWNER">#REF!</definedName>
    <definedName name="KOR_IRIS_OTHER_FACILITIES_DUE_DATE" localSheetId="8">#REF!</definedName>
    <definedName name="KOR_IRIS_OTHER_FACILITIES_DUE_DATE">#REF!</definedName>
    <definedName name="KOR_IRIS_OTHER_FACILITIES_NAME" localSheetId="8">#REF!</definedName>
    <definedName name="KOR_IRIS_OTHER_FACILITIES_NAME">#REF!</definedName>
    <definedName name="KOR_IRIS_OTHER_FACILITIES_PART_NUMBER" localSheetId="8">#REF!</definedName>
    <definedName name="KOR_IRIS_OTHER_FACILITIES_PART_NUMBER">#REF!</definedName>
    <definedName name="KOR_IRIS_PFMEA_AFFECTED_DOC_DUE_DT" localSheetId="8">#REF!</definedName>
    <definedName name="KOR_IRIS_PFMEA_AFFECTED_DOC_DUE_DT">#REF!</definedName>
    <definedName name="KOR_IRIS_PFMEA_AFFECTED_DOC_OWNER" localSheetId="8">#REF!</definedName>
    <definedName name="KOR_IRIS_PFMEA_AFFECTED_DOC_OWNER">#REF!</definedName>
    <definedName name="KOR_IRIS_PREVENTION_DTL" localSheetId="8">#REF!</definedName>
    <definedName name="KOR_IRIS_PREVENTION_DTL">#REF!</definedName>
    <definedName name="KOR_IRIS_PROBLEM_DESC" localSheetId="8">#REF!</definedName>
    <definedName name="KOR_IRIS_PROBLEM_DESC">#REF!</definedName>
    <definedName name="KOR_IRIS_PROCESS_FLOW_AFFECTED_DOC_DUE_DT" localSheetId="8">#REF!</definedName>
    <definedName name="KOR_IRIS_PROCESS_FLOW_AFFECTED_DOC_DUE_DT">#REF!</definedName>
    <definedName name="KOR_IRIS_PROCESS_FLOW_AFFECTED_DOC_OWNER" localSheetId="8">#REF!</definedName>
    <definedName name="KOR_IRIS_PROCESS_FLOW_AFFECTED_DOC_OWNER">#REF!</definedName>
    <definedName name="KOR_IRIS_PRODUCT_PLATFORM_AT_RISK" localSheetId="8">#REF!</definedName>
    <definedName name="KOR_IRIS_PRODUCT_PLATFORM_AT_RISK">#REF!</definedName>
    <definedName name="KOR_IRIS_SORTED_NUMBER" localSheetId="8">#REF!</definedName>
    <definedName name="KOR_IRIS_SORTED_NUMBER">#REF!</definedName>
    <definedName name="KOR_IRIS_SORTING_RESULTS" localSheetId="8">#REF!</definedName>
    <definedName name="KOR_IRIS_SORTING_RESULTS">#REF!</definedName>
    <definedName name="KOR_IRIS_TARGET_COMPLETIN_DT_1" localSheetId="8">#REF!</definedName>
    <definedName name="KOR_IRIS_TARGET_COMPLETIN_DT_1">#REF!</definedName>
    <definedName name="KOR_IRIS_TARGET_COMPLETIN_DT_2" localSheetId="8">#REF!</definedName>
    <definedName name="KOR_IRIS_TARGET_COMPLETIN_DT_2">#REF!</definedName>
    <definedName name="KOR_IRIS_TEAM_MEMBER_EMAIL_1" localSheetId="8">#REF!</definedName>
    <definedName name="KOR_IRIS_TEAM_MEMBER_EMAIL_1">#REF!</definedName>
    <definedName name="KOR_IRIS_TEAM_MEMBER_EMAIL_2" localSheetId="8">#REF!</definedName>
    <definedName name="KOR_IRIS_TEAM_MEMBER_EMAIL_2">#REF!</definedName>
    <definedName name="KOR_IRIS_TEAM_MEMBER_EMAIL_3" localSheetId="8">#REF!</definedName>
    <definedName name="KOR_IRIS_TEAM_MEMBER_EMAIL_3">#REF!</definedName>
    <definedName name="KOR_IRIS_TEAM_MEMBER_EMAIL_4" localSheetId="8">#REF!</definedName>
    <definedName name="KOR_IRIS_TEAM_MEMBER_EMAIL_4">#REF!</definedName>
    <definedName name="KOR_IRIS_TEAM_MEMBER_NAME_1" localSheetId="8">#REF!</definedName>
    <definedName name="KOR_IRIS_TEAM_MEMBER_NAME_1">#REF!</definedName>
    <definedName name="KOR_IRIS_TEAM_MEMBER_NAME_2" localSheetId="8">#REF!</definedName>
    <definedName name="KOR_IRIS_TEAM_MEMBER_NAME_2">#REF!</definedName>
    <definedName name="KOR_IRIS_TEAM_MEMBER_NAME_3" localSheetId="8">#REF!</definedName>
    <definedName name="KOR_IRIS_TEAM_MEMBER_NAME_3">#REF!</definedName>
    <definedName name="KOR_IRIS_TEAM_MEMBER_NAME_4" localSheetId="8">#REF!</definedName>
    <definedName name="KOR_IRIS_TEAM_MEMBER_NAME_4">#REF!</definedName>
    <definedName name="KOR_IRIS_TEAM_MEMBER_PHONE_1" localSheetId="8">#REF!</definedName>
    <definedName name="KOR_IRIS_TEAM_MEMBER_PHONE_1">#REF!</definedName>
    <definedName name="KOR_IRIS_TEAM_MEMBER_PHONE_2" localSheetId="8">#REF!</definedName>
    <definedName name="KOR_IRIS_TEAM_MEMBER_PHONE_2">#REF!</definedName>
    <definedName name="KOR_IRIS_TEAM_MEMBER_PHONE_3" localSheetId="8">#REF!</definedName>
    <definedName name="KOR_IRIS_TEAM_MEMBER_PHONE_3">#REF!</definedName>
    <definedName name="KOR_IRIS_TEAM_MEMBER_PHONE_4" localSheetId="8">#REF!</definedName>
    <definedName name="KOR_IRIS_TEAM_MEMBER_PHONE_4">#REF!</definedName>
    <definedName name="KOR_IRIS_TEAM_MEMBER_TITLE_1" localSheetId="8">#REF!</definedName>
    <definedName name="KOR_IRIS_TEAM_MEMBER_TITLE_1">#REF!</definedName>
    <definedName name="KOR_IRIS_TEAM_MEMBER_TITLE_2" localSheetId="8">#REF!</definedName>
    <definedName name="KOR_IRIS_TEAM_MEMBER_TITLE_2">#REF!</definedName>
    <definedName name="KOR_IRIS_TEAM_MEMBER_TITLE_3" localSheetId="8">#REF!</definedName>
    <definedName name="KOR_IRIS_TEAM_MEMBER_TITLE_3">#REF!</definedName>
    <definedName name="KOR_IRIS_TEAM_MEMBER_TITLE_4" localSheetId="8">#REF!</definedName>
    <definedName name="KOR_IRIS_TEAM_MEMBER_TITLE_4">#REF!</definedName>
    <definedName name="KOR_IRIS_VERIFICATION_OF_CORRECTIVE_ACTN" localSheetId="8">#REF!</definedName>
    <definedName name="KOR_IRIS_VERIFICATION_OF_CORRECTIVE_ACTN">#REF!</definedName>
    <definedName name="KOR_IRIS_WHY_MADE_CORRECTIVE_ACTN_1" localSheetId="8">#REF!</definedName>
    <definedName name="KOR_IRIS_WHY_MADE_CORRECTIVE_ACTN_1">#REF!</definedName>
    <definedName name="KOR_IRIS_WHY_MADE_CORRECTIVE_ACTN_2" localSheetId="8">#REF!</definedName>
    <definedName name="KOR_IRIS_WHY_MADE_CORRECTIVE_ACTN_2">#REF!</definedName>
    <definedName name="KOR_IRIS_WHY_MADE_VERIFICATION_DTL_1" localSheetId="8">#REF!</definedName>
    <definedName name="KOR_IRIS_WHY_MADE_VERIFICATION_DTL_1">#REF!</definedName>
    <definedName name="KOR_IRIS_WHY_MADE_VERIFICATION_DTL_2" localSheetId="8">#REF!</definedName>
    <definedName name="KOR_IRIS_WHY_MADE_VERIFICATION_DTL_2">#REF!</definedName>
    <definedName name="KOR_IRIS_WHY_SHIPPED_CORRECTIVE_ACTN_1" localSheetId="8">#REF!</definedName>
    <definedName name="KOR_IRIS_WHY_SHIPPED_CORRECTIVE_ACTN_1">#REF!</definedName>
    <definedName name="KOR_IRIS_WHY_SHIPPED_CORRECTIVE_ACTN_2" localSheetId="8">#REF!</definedName>
    <definedName name="KOR_IRIS_WHY_SHIPPED_CORRECTIVE_ACTN_2">#REF!</definedName>
    <definedName name="KOR_IRIS_WHY_SHIPPED_VERIFICATION_DTL_1" localSheetId="8">#REF!</definedName>
    <definedName name="KOR_IRIS_WHY_SHIPPED_VERIFICATION_DTL_1">#REF!</definedName>
    <definedName name="KOR_IRIS_WHY_SHIPPED_VERIFICATION_DTL_2" localSheetId="8">#REF!</definedName>
    <definedName name="KOR_IRIS_WHY_SHIPPED_VERIFICATION_DTL_2">#REF!</definedName>
    <definedName name="KOR_IRIS_WHY_SYS_FAILED_CORRECTIVE_ACTN_1" localSheetId="8">#REF!</definedName>
    <definedName name="KOR_IRIS_WHY_SYS_FAILED_CORRECTIVE_ACTN_1">#REF!</definedName>
    <definedName name="KOR_IRIS_WHY_SYS_FAILED_CORRECTIVE_ACTN_2" localSheetId="8">#REF!</definedName>
    <definedName name="KOR_IRIS_WHY_SYS_FAILED_CORRECTIVE_ACTN_2">#REF!</definedName>
    <definedName name="KOR_IRIS_WHY_SYS_FAILED_VERIFICATION_DTL_1" localSheetId="8">#REF!</definedName>
    <definedName name="KOR_IRIS_WHY_SYS_FAILED_VERIFICATION_DTL_1">#REF!</definedName>
    <definedName name="KOR_IRIS_WHY_SYS_FAILED_VERIFICATION_DTL_2" localSheetId="8">#REF!</definedName>
    <definedName name="KOR_IRIS_WHY_SYS_FAILED_VERIFICATION_DTL_2">#REF!</definedName>
    <definedName name="KTY" localSheetId="2" hidden="1">{#N/A,#N/A,FALSE,"단축1";#N/A,#N/A,FALSE,"단축2";#N/A,#N/A,FALSE,"단축3";#N/A,#N/A,FALSE,"장축";#N/A,#N/A,FALSE,"4WD"}</definedName>
    <definedName name="KTY" localSheetId="0" hidden="1">{#N/A,#N/A,FALSE,"단축1";#N/A,#N/A,FALSE,"단축2";#N/A,#N/A,FALSE,"단축3";#N/A,#N/A,FALSE,"장축";#N/A,#N/A,FALSE,"4WD"}</definedName>
    <definedName name="KTY" localSheetId="1" hidden="1">{#N/A,#N/A,FALSE,"단축1";#N/A,#N/A,FALSE,"단축2";#N/A,#N/A,FALSE,"단축3";#N/A,#N/A,FALSE,"장축";#N/A,#N/A,FALSE,"4WD"}</definedName>
    <definedName name="KTY" localSheetId="8" hidden="1">{#N/A,#N/A,FALSE,"단축1";#N/A,#N/A,FALSE,"단축2";#N/A,#N/A,FALSE,"단축3";#N/A,#N/A,FALSE,"장축";#N/A,#N/A,FALSE,"4WD"}</definedName>
    <definedName name="KTY" hidden="1">{#N/A,#N/A,FALSE,"단축1";#N/A,#N/A,FALSE,"단축2";#N/A,#N/A,FALSE,"단축3";#N/A,#N/A,FALSE,"장축";#N/A,#N/A,FALSE,"4WD"}</definedName>
    <definedName name="lll" localSheetId="2" hidden="1">{#N/A,#N/A,FALSE,"단축1";#N/A,#N/A,FALSE,"단축2";#N/A,#N/A,FALSE,"단축3";#N/A,#N/A,FALSE,"장축";#N/A,#N/A,FALSE,"4WD"}</definedName>
    <definedName name="lll" localSheetId="0" hidden="1">{#N/A,#N/A,FALSE,"단축1";#N/A,#N/A,FALSE,"단축2";#N/A,#N/A,FALSE,"단축3";#N/A,#N/A,FALSE,"장축";#N/A,#N/A,FALSE,"4WD"}</definedName>
    <definedName name="lll" localSheetId="1" hidden="1">{#N/A,#N/A,FALSE,"단축1";#N/A,#N/A,FALSE,"단축2";#N/A,#N/A,FALSE,"단축3";#N/A,#N/A,FALSE,"장축";#N/A,#N/A,FALSE,"4WD"}</definedName>
    <definedName name="lll" localSheetId="8" hidden="1">{#N/A,#N/A,FALSE,"단축1";#N/A,#N/A,FALSE,"단축2";#N/A,#N/A,FALSE,"단축3";#N/A,#N/A,FALSE,"장축";#N/A,#N/A,FALSE,"4WD"}</definedName>
    <definedName name="lll" hidden="1">{#N/A,#N/A,FALSE,"단축1";#N/A,#N/A,FALSE,"단축2";#N/A,#N/A,FALSE,"단축3";#N/A,#N/A,FALSE,"장축";#N/A,#N/A,FALSE,"4WD"}</definedName>
    <definedName name="MM" localSheetId="2"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MM" localSheetId="0"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MM" localSheetId="1"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MM" localSheetId="8"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MM"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NNNNNNN" localSheetId="2" hidden="1">{#N/A,#N/A,FALSE,"단축1";#N/A,#N/A,FALSE,"단축2";#N/A,#N/A,FALSE,"단축3";#N/A,#N/A,FALSE,"장축";#N/A,#N/A,FALSE,"4WD"}</definedName>
    <definedName name="NNNNNNN" localSheetId="0" hidden="1">{#N/A,#N/A,FALSE,"단축1";#N/A,#N/A,FALSE,"단축2";#N/A,#N/A,FALSE,"단축3";#N/A,#N/A,FALSE,"장축";#N/A,#N/A,FALSE,"4WD"}</definedName>
    <definedName name="NNNNNNN" localSheetId="1" hidden="1">{#N/A,#N/A,FALSE,"단축1";#N/A,#N/A,FALSE,"단축2";#N/A,#N/A,FALSE,"단축3";#N/A,#N/A,FALSE,"장축";#N/A,#N/A,FALSE,"4WD"}</definedName>
    <definedName name="NNNNNNN" localSheetId="8" hidden="1">{#N/A,#N/A,FALSE,"단축1";#N/A,#N/A,FALSE,"단축2";#N/A,#N/A,FALSE,"단축3";#N/A,#N/A,FALSE,"장축";#N/A,#N/A,FALSE,"4WD"}</definedName>
    <definedName name="NNNNNNN" hidden="1">{#N/A,#N/A,FALSE,"단축1";#N/A,#N/A,FALSE,"단축2";#N/A,#N/A,FALSE,"단축3";#N/A,#N/A,FALSE,"장축";#N/A,#N/A,FALSE,"4WD"}</definedName>
    <definedName name="OK_NOK_Picture">'[6]D1-D2'!$H$21:$K$30</definedName>
    <definedName name="PAGE4" localSheetId="2" hidden="1">{#N/A,#N/A,FALSE,"단축1";#N/A,#N/A,FALSE,"단축2";#N/A,#N/A,FALSE,"단축3";#N/A,#N/A,FALSE,"장축";#N/A,#N/A,FALSE,"4WD"}</definedName>
    <definedName name="PAGE4" localSheetId="0" hidden="1">{#N/A,#N/A,FALSE,"단축1";#N/A,#N/A,FALSE,"단축2";#N/A,#N/A,FALSE,"단축3";#N/A,#N/A,FALSE,"장축";#N/A,#N/A,FALSE,"4WD"}</definedName>
    <definedName name="PAGE4" localSheetId="1" hidden="1">{#N/A,#N/A,FALSE,"단축1";#N/A,#N/A,FALSE,"단축2";#N/A,#N/A,FALSE,"단축3";#N/A,#N/A,FALSE,"장축";#N/A,#N/A,FALSE,"4WD"}</definedName>
    <definedName name="PAGE4" localSheetId="8" hidden="1">{#N/A,#N/A,FALSE,"단축1";#N/A,#N/A,FALSE,"단축2";#N/A,#N/A,FALSE,"단축3";#N/A,#N/A,FALSE,"장축";#N/A,#N/A,FALSE,"4WD"}</definedName>
    <definedName name="PAGE4" hidden="1">{#N/A,#N/A,FALSE,"단축1";#N/A,#N/A,FALSE,"단축2";#N/A,#N/A,FALSE,"단축3";#N/A,#N/A,FALSE,"장축";#N/A,#N/A,FALSE,"4WD"}</definedName>
    <definedName name="_xlnm.Print_Area" localSheetId="2">'8D Form'!$B$6:$F$74,'8D Form'!$H$6:$L$74</definedName>
    <definedName name="_xlnm.Print_Area" localSheetId="3">'D1-D2'!$A$1:$N$48</definedName>
    <definedName name="_xlnm.Print_Area" localSheetId="4">'D3'!$A$1:$AU$38</definedName>
    <definedName name="_xlnm.Print_Area" localSheetId="5">'D4'!$A$1:$AC$113</definedName>
    <definedName name="_xlnm.Print_Area" localSheetId="6">'D5-6'!$A$1:$Q$44</definedName>
    <definedName name="_xlnm.Print_Area" localSheetId="7">'D7-8'!$A$1:$L$36</definedName>
    <definedName name="_xlnm.Print_Area" localSheetId="1">Instructions!$A$1:$C$185</definedName>
    <definedName name="_xlnm.Print_Area" localSheetId="8">Summary!$A$1:$P$47</definedName>
    <definedName name="QQQQQQ" localSheetId="2"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QQQQQQ" localSheetId="0"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QQQQQQ" localSheetId="1"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QQQQQQ" localSheetId="8"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QQQQQQ"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R_COVER" localSheetId="2" hidden="1">{#N/A,#N/A,FALSE,"단축1";#N/A,#N/A,FALSE,"단축2";#N/A,#N/A,FALSE,"단축3";#N/A,#N/A,FALSE,"장축";#N/A,#N/A,FALSE,"4WD"}</definedName>
    <definedName name="R_COVER" localSheetId="0" hidden="1">{#N/A,#N/A,FALSE,"단축1";#N/A,#N/A,FALSE,"단축2";#N/A,#N/A,FALSE,"단축3";#N/A,#N/A,FALSE,"장축";#N/A,#N/A,FALSE,"4WD"}</definedName>
    <definedName name="R_COVER" localSheetId="1" hidden="1">{#N/A,#N/A,FALSE,"단축1";#N/A,#N/A,FALSE,"단축2";#N/A,#N/A,FALSE,"단축3";#N/A,#N/A,FALSE,"장축";#N/A,#N/A,FALSE,"4WD"}</definedName>
    <definedName name="R_COVER" localSheetId="8" hidden="1">{#N/A,#N/A,FALSE,"단축1";#N/A,#N/A,FALSE,"단축2";#N/A,#N/A,FALSE,"단축3";#N/A,#N/A,FALSE,"장축";#N/A,#N/A,FALSE,"4WD"}</definedName>
    <definedName name="R_COVER" hidden="1">{#N/A,#N/A,FALSE,"단축1";#N/A,#N/A,FALSE,"단축2";#N/A,#N/A,FALSE,"단축3";#N/A,#N/A,FALSE,"장축";#N/A,#N/A,FALSE,"4WD"}</definedName>
    <definedName name="RC_Validations" localSheetId="0">[4]Model!$E$132,[4]Model!$AD$132,[4]Model!$AG$132,[4]Model!$BF$132,[4]Model!$BI$132,[4]Model!$CH$132,[4]Model!$CH$140,[4]Model!$BI$140,[4]Model!$BF$140,[4]Model!$AG$140,[4]Model!$AD$140,[4]Model!$E$140,[4]Model!$E$148,[4]Model!$AD$148,[4]Model!$AG$148,[4]Model!$BF$148,[4]Model!$BI$148,[4]Model!$CH$148</definedName>
    <definedName name="RC_Validations" localSheetId="1">[4]Model!$E$132,[4]Model!$AD$132,[4]Model!$AG$132,[4]Model!$BF$132,[4]Model!$BI$132,[4]Model!$CH$132,[4]Model!$CH$140,[4]Model!$BI$140,[4]Model!$BF$140,[4]Model!$AG$140,[4]Model!$AD$140,[4]Model!$E$140,[4]Model!$E$148,[4]Model!$AD$148,[4]Model!$AG$148,[4]Model!$BF$148,[4]Model!$BI$148,[4]Model!$CH$148</definedName>
    <definedName name="RC_Validations">'[7]Advanced 8D form'!$E$132,'[7]Advanced 8D form'!$AD$132,'[7]Advanced 8D form'!$AG$132,'[7]Advanced 8D form'!$BF$132,'[7]Advanced 8D form'!$BI$132,'[7]Advanced 8D form'!$CH$132,'[7]Advanced 8D form'!$CH$140,'[7]Advanced 8D form'!$BI$140,'[7]Advanced 8D form'!$BF$140,'[7]Advanced 8D form'!$AG$140,'[7]Advanced 8D form'!$AD$140,'[7]Advanced 8D form'!$E$140,'[7]Advanced 8D form'!$E$148,'[7]Advanced 8D form'!$AD$148,'[7]Advanced 8D form'!$AG$148,'[7]Advanced 8D form'!$BF$148,'[7]Advanced 8D form'!$BI$148,'[7]Advanced 8D form'!$CH$148</definedName>
    <definedName name="REAR" localSheetId="2" hidden="1">{#N/A,#N/A,FALSE,"단축1";#N/A,#N/A,FALSE,"단축2";#N/A,#N/A,FALSE,"단축3";#N/A,#N/A,FALSE,"장축";#N/A,#N/A,FALSE,"4WD"}</definedName>
    <definedName name="REAR" localSheetId="0" hidden="1">{#N/A,#N/A,FALSE,"단축1";#N/A,#N/A,FALSE,"단축2";#N/A,#N/A,FALSE,"단축3";#N/A,#N/A,FALSE,"장축";#N/A,#N/A,FALSE,"4WD"}</definedName>
    <definedName name="REAR" localSheetId="1" hidden="1">{#N/A,#N/A,FALSE,"단축1";#N/A,#N/A,FALSE,"단축2";#N/A,#N/A,FALSE,"단축3";#N/A,#N/A,FALSE,"장축";#N/A,#N/A,FALSE,"4WD"}</definedName>
    <definedName name="REAR" localSheetId="8" hidden="1">{#N/A,#N/A,FALSE,"단축1";#N/A,#N/A,FALSE,"단축2";#N/A,#N/A,FALSE,"단축3";#N/A,#N/A,FALSE,"장축";#N/A,#N/A,FALSE,"4WD"}</definedName>
    <definedName name="REAR" hidden="1">{#N/A,#N/A,FALSE,"단축1";#N/A,#N/A,FALSE,"단축2";#N/A,#N/A,FALSE,"단축3";#N/A,#N/A,FALSE,"장축";#N/A,#N/A,FALSE,"4WD"}</definedName>
    <definedName name="RHD" localSheetId="2" hidden="1">{#N/A,#N/A,FALSE,"단축1";#N/A,#N/A,FALSE,"단축2";#N/A,#N/A,FALSE,"단축3";#N/A,#N/A,FALSE,"장축";#N/A,#N/A,FALSE,"4WD"}</definedName>
    <definedName name="RHD" localSheetId="0" hidden="1">{#N/A,#N/A,FALSE,"단축1";#N/A,#N/A,FALSE,"단축2";#N/A,#N/A,FALSE,"단축3";#N/A,#N/A,FALSE,"장축";#N/A,#N/A,FALSE,"4WD"}</definedName>
    <definedName name="RHD" localSheetId="1" hidden="1">{#N/A,#N/A,FALSE,"단축1";#N/A,#N/A,FALSE,"단축2";#N/A,#N/A,FALSE,"단축3";#N/A,#N/A,FALSE,"장축";#N/A,#N/A,FALSE,"4WD"}</definedName>
    <definedName name="RHD" localSheetId="8" hidden="1">{#N/A,#N/A,FALSE,"단축1";#N/A,#N/A,FALSE,"단축2";#N/A,#N/A,FALSE,"단축3";#N/A,#N/A,FALSE,"장축";#N/A,#N/A,FALSE,"4WD"}</definedName>
    <definedName name="RHD" hidden="1">{#N/A,#N/A,FALSE,"단축1";#N/A,#N/A,FALSE,"단축2";#N/A,#N/A,FALSE,"단축3";#N/A,#N/A,FALSE,"장축";#N/A,#N/A,FALSE,"4WD"}</definedName>
    <definedName name="RR.BRAKE" localSheetId="2" hidden="1">{#N/A,#N/A,FALSE,"단축1";#N/A,#N/A,FALSE,"단축2";#N/A,#N/A,FALSE,"단축3";#N/A,#N/A,FALSE,"장축";#N/A,#N/A,FALSE,"4WD"}</definedName>
    <definedName name="RR.BRAKE" localSheetId="0" hidden="1">{#N/A,#N/A,FALSE,"단축1";#N/A,#N/A,FALSE,"단축2";#N/A,#N/A,FALSE,"단축3";#N/A,#N/A,FALSE,"장축";#N/A,#N/A,FALSE,"4WD"}</definedName>
    <definedName name="RR.BRAKE" localSheetId="1" hidden="1">{#N/A,#N/A,FALSE,"단축1";#N/A,#N/A,FALSE,"단축2";#N/A,#N/A,FALSE,"단축3";#N/A,#N/A,FALSE,"장축";#N/A,#N/A,FALSE,"4WD"}</definedName>
    <definedName name="RR.BRAKE" localSheetId="8" hidden="1">{#N/A,#N/A,FALSE,"단축1";#N/A,#N/A,FALSE,"단축2";#N/A,#N/A,FALSE,"단축3";#N/A,#N/A,FALSE,"장축";#N/A,#N/A,FALSE,"4WD"}</definedName>
    <definedName name="RR.BRAKE" hidden="1">{#N/A,#N/A,FALSE,"단축1";#N/A,#N/A,FALSE,"단축2";#N/A,#N/A,FALSE,"단축3";#N/A,#N/A,FALSE,"장축";#N/A,#N/A,FALSE,"4WD"}</definedName>
    <definedName name="RR.BRK" localSheetId="2" hidden="1">{#N/A,#N/A,FALSE,"단축1";#N/A,#N/A,FALSE,"단축2";#N/A,#N/A,FALSE,"단축3";#N/A,#N/A,FALSE,"장축";#N/A,#N/A,FALSE,"4WD"}</definedName>
    <definedName name="RR.BRK" localSheetId="0" hidden="1">{#N/A,#N/A,FALSE,"단축1";#N/A,#N/A,FALSE,"단축2";#N/A,#N/A,FALSE,"단축3";#N/A,#N/A,FALSE,"장축";#N/A,#N/A,FALSE,"4WD"}</definedName>
    <definedName name="RR.BRK" localSheetId="1" hidden="1">{#N/A,#N/A,FALSE,"단축1";#N/A,#N/A,FALSE,"단축2";#N/A,#N/A,FALSE,"단축3";#N/A,#N/A,FALSE,"장축";#N/A,#N/A,FALSE,"4WD"}</definedName>
    <definedName name="RR.BRK" localSheetId="8" hidden="1">{#N/A,#N/A,FALSE,"단축1";#N/A,#N/A,FALSE,"단축2";#N/A,#N/A,FALSE,"단축3";#N/A,#N/A,FALSE,"장축";#N/A,#N/A,FALSE,"4WD"}</definedName>
    <definedName name="RR.BRK" hidden="1">{#N/A,#N/A,FALSE,"단축1";#N/A,#N/A,FALSE,"단축2";#N/A,#N/A,FALSE,"단축3";#N/A,#N/A,FALSE,"장축";#N/A,#N/A,FALSE,"4WD"}</definedName>
    <definedName name="SDF" localSheetId="2" hidden="1">{#N/A,#N/A,FALSE,"Status";#N/A,#N/A,FALSE,"Deckblatt 1";#N/A,#N/A,FALSE,"Deckblatt2"}</definedName>
    <definedName name="SDF" localSheetId="0" hidden="1">{#N/A,#N/A,FALSE,"Status";#N/A,#N/A,FALSE,"Deckblatt 1";#N/A,#N/A,FALSE,"Deckblatt2"}</definedName>
    <definedName name="SDF" localSheetId="1" hidden="1">{#N/A,#N/A,FALSE,"Status";#N/A,#N/A,FALSE,"Deckblatt 1";#N/A,#N/A,FALSE,"Deckblatt2"}</definedName>
    <definedName name="SDF" localSheetId="8" hidden="1">{#N/A,#N/A,FALSE,"Status";#N/A,#N/A,FALSE,"Deckblatt 1";#N/A,#N/A,FALSE,"Deckblatt2"}</definedName>
    <definedName name="SDF" hidden="1">{#N/A,#N/A,FALSE,"Status";#N/A,#N/A,FALSE,"Deckblatt 1";#N/A,#N/A,FALSE,"Deckblatt2"}</definedName>
    <definedName name="sdffZAdf" hidden="1">'[3]Part Genealogy Report'!#REF!</definedName>
    <definedName name="SDFGH" localSheetId="2" hidden="1">{#N/A,#N/A,FALSE,"단축1";#N/A,#N/A,FALSE,"단축2";#N/A,#N/A,FALSE,"단축3";#N/A,#N/A,FALSE,"장축";#N/A,#N/A,FALSE,"4WD"}</definedName>
    <definedName name="SDFGH" localSheetId="0" hidden="1">{#N/A,#N/A,FALSE,"단축1";#N/A,#N/A,FALSE,"단축2";#N/A,#N/A,FALSE,"단축3";#N/A,#N/A,FALSE,"장축";#N/A,#N/A,FALSE,"4WD"}</definedName>
    <definedName name="SDFGH" localSheetId="1" hidden="1">{#N/A,#N/A,FALSE,"단축1";#N/A,#N/A,FALSE,"단축2";#N/A,#N/A,FALSE,"단축3";#N/A,#N/A,FALSE,"장축";#N/A,#N/A,FALSE,"4WD"}</definedName>
    <definedName name="SDFGH" localSheetId="8" hidden="1">{#N/A,#N/A,FALSE,"단축1";#N/A,#N/A,FALSE,"단축2";#N/A,#N/A,FALSE,"단축3";#N/A,#N/A,FALSE,"장축";#N/A,#N/A,FALSE,"4WD"}</definedName>
    <definedName name="SDFGH" hidden="1">{#N/A,#N/A,FALSE,"단축1";#N/A,#N/A,FALSE,"단축2";#N/A,#N/A,FALSE,"단축3";#N/A,#N/A,FALSE,"장축";#N/A,#N/A,FALSE,"4WD"}</definedName>
    <definedName name="SDFH" localSheetId="2" hidden="1">{#N/A,#N/A,FALSE,"단축1";#N/A,#N/A,FALSE,"단축2";#N/A,#N/A,FALSE,"단축3";#N/A,#N/A,FALSE,"장축";#N/A,#N/A,FALSE,"4WD"}</definedName>
    <definedName name="SDFH" localSheetId="0" hidden="1">{#N/A,#N/A,FALSE,"단축1";#N/A,#N/A,FALSE,"단축2";#N/A,#N/A,FALSE,"단축3";#N/A,#N/A,FALSE,"장축";#N/A,#N/A,FALSE,"4WD"}</definedName>
    <definedName name="SDFH" localSheetId="1" hidden="1">{#N/A,#N/A,FALSE,"단축1";#N/A,#N/A,FALSE,"단축2";#N/A,#N/A,FALSE,"단축3";#N/A,#N/A,FALSE,"장축";#N/A,#N/A,FALSE,"4WD"}</definedName>
    <definedName name="SDFH" localSheetId="8" hidden="1">{#N/A,#N/A,FALSE,"단축1";#N/A,#N/A,FALSE,"단축2";#N/A,#N/A,FALSE,"단축3";#N/A,#N/A,FALSE,"장축";#N/A,#N/A,FALSE,"4WD"}</definedName>
    <definedName name="SDFH" hidden="1">{#N/A,#N/A,FALSE,"단축1";#N/A,#N/A,FALSE,"단축2";#N/A,#N/A,FALSE,"단축3";#N/A,#N/A,FALSE,"장축";#N/A,#N/A,FALSE,"4WD"}</definedName>
    <definedName name="SDFS" localSheetId="2" hidden="1">{#N/A,#N/A,FALSE,"단축1";#N/A,#N/A,FALSE,"단축2";#N/A,#N/A,FALSE,"단축3";#N/A,#N/A,FALSE,"장축";#N/A,#N/A,FALSE,"4WD"}</definedName>
    <definedName name="SDFS" localSheetId="0" hidden="1">{#N/A,#N/A,FALSE,"단축1";#N/A,#N/A,FALSE,"단축2";#N/A,#N/A,FALSE,"단축3";#N/A,#N/A,FALSE,"장축";#N/A,#N/A,FALSE,"4WD"}</definedName>
    <definedName name="SDFS" localSheetId="1" hidden="1">{#N/A,#N/A,FALSE,"단축1";#N/A,#N/A,FALSE,"단축2";#N/A,#N/A,FALSE,"단축3";#N/A,#N/A,FALSE,"장축";#N/A,#N/A,FALSE,"4WD"}</definedName>
    <definedName name="SDFS" localSheetId="8" hidden="1">{#N/A,#N/A,FALSE,"단축1";#N/A,#N/A,FALSE,"단축2";#N/A,#N/A,FALSE,"단축3";#N/A,#N/A,FALSE,"장축";#N/A,#N/A,FALSE,"4WD"}</definedName>
    <definedName name="SDFS" hidden="1">{#N/A,#N/A,FALSE,"단축1";#N/A,#N/A,FALSE,"단축2";#N/A,#N/A,FALSE,"단축3";#N/A,#N/A,FALSE,"장축";#N/A,#N/A,FALSE,"4WD"}</definedName>
    <definedName name="SDSD" localSheetId="2" hidden="1">{#N/A,#N/A,FALSE,"단축1";#N/A,#N/A,FALSE,"단축2";#N/A,#N/A,FALSE,"단축3";#N/A,#N/A,FALSE,"장축";#N/A,#N/A,FALSE,"4WD"}</definedName>
    <definedName name="SDSD" localSheetId="0" hidden="1">{#N/A,#N/A,FALSE,"단축1";#N/A,#N/A,FALSE,"단축2";#N/A,#N/A,FALSE,"단축3";#N/A,#N/A,FALSE,"장축";#N/A,#N/A,FALSE,"4WD"}</definedName>
    <definedName name="SDSD" localSheetId="1" hidden="1">{#N/A,#N/A,FALSE,"단축1";#N/A,#N/A,FALSE,"단축2";#N/A,#N/A,FALSE,"단축3";#N/A,#N/A,FALSE,"장축";#N/A,#N/A,FALSE,"4WD"}</definedName>
    <definedName name="SDSD" localSheetId="8" hidden="1">{#N/A,#N/A,FALSE,"단축1";#N/A,#N/A,FALSE,"단축2";#N/A,#N/A,FALSE,"단축3";#N/A,#N/A,FALSE,"장축";#N/A,#N/A,FALSE,"4WD"}</definedName>
    <definedName name="SDSD" hidden="1">{#N/A,#N/A,FALSE,"단축1";#N/A,#N/A,FALSE,"단축2";#N/A,#N/A,FALSE,"단축3";#N/A,#N/A,FALSE,"장축";#N/A,#N/A,FALSE,"4WD"}</definedName>
    <definedName name="SDSS" localSheetId="2" hidden="1">{#N/A,#N/A,FALSE,"단축1";#N/A,#N/A,FALSE,"단축2";#N/A,#N/A,FALSE,"단축3";#N/A,#N/A,FALSE,"장축";#N/A,#N/A,FALSE,"4WD"}</definedName>
    <definedName name="SDSS" localSheetId="0" hidden="1">{#N/A,#N/A,FALSE,"단축1";#N/A,#N/A,FALSE,"단축2";#N/A,#N/A,FALSE,"단축3";#N/A,#N/A,FALSE,"장축";#N/A,#N/A,FALSE,"4WD"}</definedName>
    <definedName name="SDSS" localSheetId="1" hidden="1">{#N/A,#N/A,FALSE,"단축1";#N/A,#N/A,FALSE,"단축2";#N/A,#N/A,FALSE,"단축3";#N/A,#N/A,FALSE,"장축";#N/A,#N/A,FALSE,"4WD"}</definedName>
    <definedName name="SDSS" localSheetId="8" hidden="1">{#N/A,#N/A,FALSE,"단축1";#N/A,#N/A,FALSE,"단축2";#N/A,#N/A,FALSE,"단축3";#N/A,#N/A,FALSE,"장축";#N/A,#N/A,FALSE,"4WD"}</definedName>
    <definedName name="SDSS" hidden="1">{#N/A,#N/A,FALSE,"단축1";#N/A,#N/A,FALSE,"단축2";#N/A,#N/A,FALSE,"단축3";#N/A,#N/A,FALSE,"장축";#N/A,#N/A,FALSE,"4WD"}</definedName>
    <definedName name="SES" localSheetId="0" hidden="1">#REF!</definedName>
    <definedName name="SES" localSheetId="1" hidden="1">#REF!</definedName>
    <definedName name="SES" localSheetId="8" hidden="1">#REF!</definedName>
    <definedName name="SES" hidden="1">#REF!</definedName>
    <definedName name="SFDGHG" localSheetId="2" hidden="1">{#N/A,#N/A,FALSE,"단축1";#N/A,#N/A,FALSE,"단축2";#N/A,#N/A,FALSE,"단축3";#N/A,#N/A,FALSE,"장축";#N/A,#N/A,FALSE,"4WD"}</definedName>
    <definedName name="SFDGHG" localSheetId="0" hidden="1">{#N/A,#N/A,FALSE,"단축1";#N/A,#N/A,FALSE,"단축2";#N/A,#N/A,FALSE,"단축3";#N/A,#N/A,FALSE,"장축";#N/A,#N/A,FALSE,"4WD"}</definedName>
    <definedName name="SFDGHG" localSheetId="1" hidden="1">{#N/A,#N/A,FALSE,"단축1";#N/A,#N/A,FALSE,"단축2";#N/A,#N/A,FALSE,"단축3";#N/A,#N/A,FALSE,"장축";#N/A,#N/A,FALSE,"4WD"}</definedName>
    <definedName name="SFDGHG" localSheetId="8" hidden="1">{#N/A,#N/A,FALSE,"단축1";#N/A,#N/A,FALSE,"단축2";#N/A,#N/A,FALSE,"단축3";#N/A,#N/A,FALSE,"장축";#N/A,#N/A,FALSE,"4WD"}</definedName>
    <definedName name="SFDGHG" hidden="1">{#N/A,#N/A,FALSE,"단축1";#N/A,#N/A,FALSE,"단축2";#N/A,#N/A,FALSE,"단축3";#N/A,#N/A,FALSE,"장축";#N/A,#N/A,FALSE,"4WD"}</definedName>
    <definedName name="SFGHJK" localSheetId="2" hidden="1">{#N/A,#N/A,FALSE,"단축1";#N/A,#N/A,FALSE,"단축2";#N/A,#N/A,FALSE,"단축3";#N/A,#N/A,FALSE,"장축";#N/A,#N/A,FALSE,"4WD"}</definedName>
    <definedName name="SFGHJK" localSheetId="0" hidden="1">{#N/A,#N/A,FALSE,"단축1";#N/A,#N/A,FALSE,"단축2";#N/A,#N/A,FALSE,"단축3";#N/A,#N/A,FALSE,"장축";#N/A,#N/A,FALSE,"4WD"}</definedName>
    <definedName name="SFGHJK" localSheetId="1" hidden="1">{#N/A,#N/A,FALSE,"단축1";#N/A,#N/A,FALSE,"단축2";#N/A,#N/A,FALSE,"단축3";#N/A,#N/A,FALSE,"장축";#N/A,#N/A,FALSE,"4WD"}</definedName>
    <definedName name="SFGHJK" localSheetId="8" hidden="1">{#N/A,#N/A,FALSE,"단축1";#N/A,#N/A,FALSE,"단축2";#N/A,#N/A,FALSE,"단축3";#N/A,#N/A,FALSE,"장축";#N/A,#N/A,FALSE,"4WD"}</definedName>
    <definedName name="SFGHJK" hidden="1">{#N/A,#N/A,FALSE,"단축1";#N/A,#N/A,FALSE,"단축2";#N/A,#N/A,FALSE,"단축3";#N/A,#N/A,FALSE,"장축";#N/A,#N/A,FALSE,"4WD"}</definedName>
    <definedName name="SFJGH" localSheetId="2" hidden="1">{#N/A,#N/A,FALSE,"단축1";#N/A,#N/A,FALSE,"단축2";#N/A,#N/A,FALSE,"단축3";#N/A,#N/A,FALSE,"장축";#N/A,#N/A,FALSE,"4WD"}</definedName>
    <definedName name="SFJGH" localSheetId="0" hidden="1">{#N/A,#N/A,FALSE,"단축1";#N/A,#N/A,FALSE,"단축2";#N/A,#N/A,FALSE,"단축3";#N/A,#N/A,FALSE,"장축";#N/A,#N/A,FALSE,"4WD"}</definedName>
    <definedName name="SFJGH" localSheetId="1" hidden="1">{#N/A,#N/A,FALSE,"단축1";#N/A,#N/A,FALSE,"단축2";#N/A,#N/A,FALSE,"단축3";#N/A,#N/A,FALSE,"장축";#N/A,#N/A,FALSE,"4WD"}</definedName>
    <definedName name="SFJGH" localSheetId="8" hidden="1">{#N/A,#N/A,FALSE,"단축1";#N/A,#N/A,FALSE,"단축2";#N/A,#N/A,FALSE,"단축3";#N/A,#N/A,FALSE,"장축";#N/A,#N/A,FALSE,"4WD"}</definedName>
    <definedName name="SFJGH" hidden="1">{#N/A,#N/A,FALSE,"단축1";#N/A,#N/A,FALSE,"단축2";#N/A,#N/A,FALSE,"단축3";#N/A,#N/A,FALSE,"장축";#N/A,#N/A,FALSE,"4WD"}</definedName>
    <definedName name="SFSFSFS" localSheetId="2" hidden="1">{#N/A,#N/A,FALSE,"단축1";#N/A,#N/A,FALSE,"단축2";#N/A,#N/A,FALSE,"단축3";#N/A,#N/A,FALSE,"장축";#N/A,#N/A,FALSE,"4WD"}</definedName>
    <definedName name="SFSFSFS" localSheetId="0" hidden="1">{#N/A,#N/A,FALSE,"단축1";#N/A,#N/A,FALSE,"단축2";#N/A,#N/A,FALSE,"단축3";#N/A,#N/A,FALSE,"장축";#N/A,#N/A,FALSE,"4WD"}</definedName>
    <definedName name="SFSFSFS" localSheetId="1" hidden="1">{#N/A,#N/A,FALSE,"단축1";#N/A,#N/A,FALSE,"단축2";#N/A,#N/A,FALSE,"단축3";#N/A,#N/A,FALSE,"장축";#N/A,#N/A,FALSE,"4WD"}</definedName>
    <definedName name="SFSFSFS" localSheetId="8" hidden="1">{#N/A,#N/A,FALSE,"단축1";#N/A,#N/A,FALSE,"단축2";#N/A,#N/A,FALSE,"단축3";#N/A,#N/A,FALSE,"장축";#N/A,#N/A,FALSE,"4WD"}</definedName>
    <definedName name="SFSFSFS" hidden="1">{#N/A,#N/A,FALSE,"단축1";#N/A,#N/A,FALSE,"단축2";#N/A,#N/A,FALSE,"단축3";#N/A,#N/A,FALSE,"장축";#N/A,#N/A,FALSE,"4WD"}</definedName>
    <definedName name="SPEC2" localSheetId="2" hidden="1">{#N/A,#N/A,FALSE,"단축1";#N/A,#N/A,FALSE,"단축2";#N/A,#N/A,FALSE,"단축3";#N/A,#N/A,FALSE,"장축";#N/A,#N/A,FALSE,"4WD"}</definedName>
    <definedName name="SPEC2" localSheetId="0" hidden="1">{#N/A,#N/A,FALSE,"단축1";#N/A,#N/A,FALSE,"단축2";#N/A,#N/A,FALSE,"단축3";#N/A,#N/A,FALSE,"장축";#N/A,#N/A,FALSE,"4WD"}</definedName>
    <definedName name="SPEC2" localSheetId="1" hidden="1">{#N/A,#N/A,FALSE,"단축1";#N/A,#N/A,FALSE,"단축2";#N/A,#N/A,FALSE,"단축3";#N/A,#N/A,FALSE,"장축";#N/A,#N/A,FALSE,"4WD"}</definedName>
    <definedName name="SPEC2" localSheetId="8" hidden="1">{#N/A,#N/A,FALSE,"단축1";#N/A,#N/A,FALSE,"단축2";#N/A,#N/A,FALSE,"단축3";#N/A,#N/A,FALSE,"장축";#N/A,#N/A,FALSE,"4WD"}</definedName>
    <definedName name="SPEC2" hidden="1">{#N/A,#N/A,FALSE,"단축1";#N/A,#N/A,FALSE,"단축2";#N/A,#N/A,FALSE,"단축3";#N/A,#N/A,FALSE,"장축";#N/A,#N/A,FALSE,"4WD"}</definedName>
    <definedName name="SPEC22" localSheetId="2" hidden="1">{#N/A,#N/A,FALSE,"단축1";#N/A,#N/A,FALSE,"단축2";#N/A,#N/A,FALSE,"단축3";#N/A,#N/A,FALSE,"장축";#N/A,#N/A,FALSE,"4WD"}</definedName>
    <definedName name="SPEC22" localSheetId="0" hidden="1">{#N/A,#N/A,FALSE,"단축1";#N/A,#N/A,FALSE,"단축2";#N/A,#N/A,FALSE,"단축3";#N/A,#N/A,FALSE,"장축";#N/A,#N/A,FALSE,"4WD"}</definedName>
    <definedName name="SPEC22" localSheetId="1" hidden="1">{#N/A,#N/A,FALSE,"단축1";#N/A,#N/A,FALSE,"단축2";#N/A,#N/A,FALSE,"단축3";#N/A,#N/A,FALSE,"장축";#N/A,#N/A,FALSE,"4WD"}</definedName>
    <definedName name="SPEC22" localSheetId="8" hidden="1">{#N/A,#N/A,FALSE,"단축1";#N/A,#N/A,FALSE,"단축2";#N/A,#N/A,FALSE,"단축3";#N/A,#N/A,FALSE,"장축";#N/A,#N/A,FALSE,"4WD"}</definedName>
    <definedName name="SPEC22" hidden="1">{#N/A,#N/A,FALSE,"단축1";#N/A,#N/A,FALSE,"단축2";#N/A,#N/A,FALSE,"단축3";#N/A,#N/A,FALSE,"장축";#N/A,#N/A,FALSE,"4WD"}</definedName>
    <definedName name="T" localSheetId="2" hidden="1">{#N/A,#N/A,FALSE,"단축1";#N/A,#N/A,FALSE,"단축2";#N/A,#N/A,FALSE,"단축3";#N/A,#N/A,FALSE,"장축";#N/A,#N/A,FALSE,"4WD"}</definedName>
    <definedName name="T" localSheetId="0" hidden="1">{#N/A,#N/A,FALSE,"단축1";#N/A,#N/A,FALSE,"단축2";#N/A,#N/A,FALSE,"단축3";#N/A,#N/A,FALSE,"장축";#N/A,#N/A,FALSE,"4WD"}</definedName>
    <definedName name="T" localSheetId="1" hidden="1">{#N/A,#N/A,FALSE,"단축1";#N/A,#N/A,FALSE,"단축2";#N/A,#N/A,FALSE,"단축3";#N/A,#N/A,FALSE,"장축";#N/A,#N/A,FALSE,"4WD"}</definedName>
    <definedName name="T" localSheetId="8" hidden="1">{#N/A,#N/A,FALSE,"단축1";#N/A,#N/A,FALSE,"단축2";#N/A,#N/A,FALSE,"단축3";#N/A,#N/A,FALSE,"장축";#N/A,#N/A,FALSE,"4WD"}</definedName>
    <definedName name="T" hidden="1">{#N/A,#N/A,FALSE,"단축1";#N/A,#N/A,FALSE,"단축2";#N/A,#N/A,FALSE,"단축3";#N/A,#N/A,FALSE,"장축";#N/A,#N/A,FALSE,"4WD"}</definedName>
    <definedName name="TB" localSheetId="2" hidden="1">{#N/A,#N/A,FALSE,"단축1";#N/A,#N/A,FALSE,"단축2";#N/A,#N/A,FALSE,"단축3";#N/A,#N/A,FALSE,"장축";#N/A,#N/A,FALSE,"4WD"}</definedName>
    <definedName name="TB" localSheetId="0" hidden="1">{#N/A,#N/A,FALSE,"단축1";#N/A,#N/A,FALSE,"단축2";#N/A,#N/A,FALSE,"단축3";#N/A,#N/A,FALSE,"장축";#N/A,#N/A,FALSE,"4WD"}</definedName>
    <definedName name="TB" localSheetId="1" hidden="1">{#N/A,#N/A,FALSE,"단축1";#N/A,#N/A,FALSE,"단축2";#N/A,#N/A,FALSE,"단축3";#N/A,#N/A,FALSE,"장축";#N/A,#N/A,FALSE,"4WD"}</definedName>
    <definedName name="TB" localSheetId="8" hidden="1">{#N/A,#N/A,FALSE,"단축1";#N/A,#N/A,FALSE,"단축2";#N/A,#N/A,FALSE,"단축3";#N/A,#N/A,FALSE,"장축";#N/A,#N/A,FALSE,"4WD"}</definedName>
    <definedName name="TB" hidden="1">{#N/A,#N/A,FALSE,"단축1";#N/A,#N/A,FALSE,"단축2";#N/A,#N/A,FALSE,"단축3";#N/A,#N/A,FALSE,"장축";#N/A,#N/A,FALSE,"4WD"}</definedName>
    <definedName name="TORSION" localSheetId="2" hidden="1">{#N/A,#N/A,FALSE,"단축1";#N/A,#N/A,FALSE,"단축2";#N/A,#N/A,FALSE,"단축3";#N/A,#N/A,FALSE,"장축";#N/A,#N/A,FALSE,"4WD"}</definedName>
    <definedName name="TORSION" localSheetId="0" hidden="1">{#N/A,#N/A,FALSE,"단축1";#N/A,#N/A,FALSE,"단축2";#N/A,#N/A,FALSE,"단축3";#N/A,#N/A,FALSE,"장축";#N/A,#N/A,FALSE,"4WD"}</definedName>
    <definedName name="TORSION" localSheetId="1" hidden="1">{#N/A,#N/A,FALSE,"단축1";#N/A,#N/A,FALSE,"단축2";#N/A,#N/A,FALSE,"단축3";#N/A,#N/A,FALSE,"장축";#N/A,#N/A,FALSE,"4WD"}</definedName>
    <definedName name="TORSION" localSheetId="8" hidden="1">{#N/A,#N/A,FALSE,"단축1";#N/A,#N/A,FALSE,"단축2";#N/A,#N/A,FALSE,"단축3";#N/A,#N/A,FALSE,"장축";#N/A,#N/A,FALSE,"4WD"}</definedName>
    <definedName name="TORSION" hidden="1">{#N/A,#N/A,FALSE,"단축1";#N/A,#N/A,FALSE,"단축2";#N/A,#N/A,FALSE,"단축3";#N/A,#N/A,FALSE,"장축";#N/A,#N/A,FALSE,"4WD"}</definedName>
    <definedName name="TYRUI" localSheetId="2" hidden="1">{#N/A,#N/A,FALSE,"단축1";#N/A,#N/A,FALSE,"단축2";#N/A,#N/A,FALSE,"단축3";#N/A,#N/A,FALSE,"장축";#N/A,#N/A,FALSE,"4WD"}</definedName>
    <definedName name="TYRUI" localSheetId="0" hidden="1">{#N/A,#N/A,FALSE,"단축1";#N/A,#N/A,FALSE,"단축2";#N/A,#N/A,FALSE,"단축3";#N/A,#N/A,FALSE,"장축";#N/A,#N/A,FALSE,"4WD"}</definedName>
    <definedName name="TYRUI" localSheetId="1" hidden="1">{#N/A,#N/A,FALSE,"단축1";#N/A,#N/A,FALSE,"단축2";#N/A,#N/A,FALSE,"단축3";#N/A,#N/A,FALSE,"장축";#N/A,#N/A,FALSE,"4WD"}</definedName>
    <definedName name="TYRUI" localSheetId="8" hidden="1">{#N/A,#N/A,FALSE,"단축1";#N/A,#N/A,FALSE,"단축2";#N/A,#N/A,FALSE,"단축3";#N/A,#N/A,FALSE,"장축";#N/A,#N/A,FALSE,"4WD"}</definedName>
    <definedName name="TYRUI" hidden="1">{#N/A,#N/A,FALSE,"단축1";#N/A,#N/A,FALSE,"단축2";#N/A,#N/A,FALSE,"단축3";#N/A,#N/A,FALSE,"장축";#N/A,#N/A,FALSE,"4WD"}</definedName>
    <definedName name="UIP" localSheetId="2" hidden="1">{#N/A,#N/A,FALSE,"단축1";#N/A,#N/A,FALSE,"단축2";#N/A,#N/A,FALSE,"단축3";#N/A,#N/A,FALSE,"장축";#N/A,#N/A,FALSE,"4WD"}</definedName>
    <definedName name="UIP" localSheetId="0" hidden="1">{#N/A,#N/A,FALSE,"단축1";#N/A,#N/A,FALSE,"단축2";#N/A,#N/A,FALSE,"단축3";#N/A,#N/A,FALSE,"장축";#N/A,#N/A,FALSE,"4WD"}</definedName>
    <definedName name="UIP" localSheetId="1" hidden="1">{#N/A,#N/A,FALSE,"단축1";#N/A,#N/A,FALSE,"단축2";#N/A,#N/A,FALSE,"단축3";#N/A,#N/A,FALSE,"장축";#N/A,#N/A,FALSE,"4WD"}</definedName>
    <definedName name="UIP" localSheetId="8" hidden="1">{#N/A,#N/A,FALSE,"단축1";#N/A,#N/A,FALSE,"단축2";#N/A,#N/A,FALSE,"단축3";#N/A,#N/A,FALSE,"장축";#N/A,#N/A,FALSE,"4WD"}</definedName>
    <definedName name="UIP" hidden="1">{#N/A,#N/A,FALSE,"단축1";#N/A,#N/A,FALSE,"단축2";#N/A,#N/A,FALSE,"단축3";#N/A,#N/A,FALSE,"장축";#N/A,#N/A,FALSE,"4WD"}</definedName>
    <definedName name="User_D0" localSheetId="0">[4]Model!$X$3:$AD$10,[4]Model!$AI$3:$AO$10,[4]Model!$AT$4:$AZ$10,[4]Model!$AT$3:$AZ$3,[4]Model!$BE$3:$BK$10,[4]Model!$BP$3:$BV$10,[4]Model!$CA$3:$CH$10,[4]Model!$BO$14:$BP$16,[4]Model!$BL$14:$BN$16,[4]Model!$BP$17:$BS$17,[4]Model!$AK$17:$AO$17,[4]Model!$AI$14:$AJ$16,[4]Model!$AF$14:$AH$16,[4]Model!$I$17:$K$17,[4]Model!$G$14:$H$16,[4]Model!$D$14:$F$16,[4]Model!$A$24:$Q$25,[4]Model!$A$28:$Q$29,[4]Model!$A$32:$Q$33,[4]Model!$A$36:$Q$37,[4]Model!$A$40:$Q$41,[4]Model!$A$44:$Q$45,[4]Model!$A$48:$Q$49,[4]Model!$S$48:$AJ$49,[4]Model!$S$44:$AJ$45,[4]Model!$S$40:$AJ$41,[4]Model!$S$36:$AJ$37,[4]Model!$S$32:$AJ$33,[4]Model!$S$28:$AJ$29,[4]Model!$S$24:$AJ$25,[4]Model!$AR$48:$BA$49,[4]Model!$BI$48:$BQ$49,[4]Model!$BY$48:$CH$49,[4]Model!$BN$51:$CH$52,[4]Model!$X$51:$AR$52,[4]Model!$H$51,[4]Model!$H$52,[4]Model!$M$51:$N$52</definedName>
    <definedName name="User_D0" localSheetId="1">[4]Model!$X$3:$AD$10,[4]Model!$AI$3:$AO$10,[4]Model!$AT$4:$AZ$10,[4]Model!$AT$3:$AZ$3,[4]Model!$BE$3:$BK$10,[4]Model!$BP$3:$BV$10,[4]Model!$CA$3:$CH$10,[4]Model!$BO$14:$BP$16,[4]Model!$BL$14:$BN$16,[4]Model!$BP$17:$BS$17,[4]Model!$AK$17:$AO$17,[4]Model!$AI$14:$AJ$16,[4]Model!$AF$14:$AH$16,[4]Model!$I$17:$K$17,[4]Model!$G$14:$H$16,[4]Model!$D$14:$F$16,[4]Model!$A$24:$Q$25,[4]Model!$A$28:$Q$29,[4]Model!$A$32:$Q$33,[4]Model!$A$36:$Q$37,[4]Model!$A$40:$Q$41,[4]Model!$A$44:$Q$45,[4]Model!$A$48:$Q$49,[4]Model!$S$48:$AJ$49,[4]Model!$S$44:$AJ$45,[4]Model!$S$40:$AJ$41,[4]Model!$S$36:$AJ$37,[4]Model!$S$32:$AJ$33,[4]Model!$S$28:$AJ$29,[4]Model!$S$24:$AJ$25,[4]Model!$AR$48:$BA$49,[4]Model!$BI$48:$BQ$49,[4]Model!$BY$48:$CH$49,[4]Model!$BN$51:$CH$52,[4]Model!$X$51:$AR$52,[4]Model!$H$51,[4]Model!$H$52,[4]Model!$M$51:$N$52</definedName>
    <definedName name="User_D0">'[7]Advanced 8D form'!$X$3:$AD$10,'[7]Advanced 8D form'!$AI$3:$AO$10,'[7]Advanced 8D form'!$AT$4:$AZ$10,'[7]Advanced 8D form'!$AT$3:$AZ$3,'[7]Advanced 8D form'!$BE$3:$BK$10,'[7]Advanced 8D form'!$BP$3:$BV$10,'[7]Advanced 8D form'!$CA$3:$CH$10,'[7]Advanced 8D form'!$BO$14:$BP$16,'[7]Advanced 8D form'!$BL$14:$BN$16,'[7]Advanced 8D form'!$BP$17:$BS$17,'[7]Advanced 8D form'!$AK$17:$AO$17,'[7]Advanced 8D form'!$AI$14:$AJ$16,'[7]Advanced 8D form'!$AF$14:$AH$16,'[7]Advanced 8D form'!$I$17:$K$17,'[7]Advanced 8D form'!$G$14:$H$16,'[7]Advanced 8D form'!$D$14:$F$16,'[7]Advanced 8D form'!$A$24:$Q$25,'[7]Advanced 8D form'!$A$28:$Q$29,'[7]Advanced 8D form'!$A$32:$Q$33,'[7]Advanced 8D form'!$A$36:$Q$37,'[7]Advanced 8D form'!$A$40:$Q$41,'[7]Advanced 8D form'!$A$44:$Q$45,'[7]Advanced 8D form'!$A$48:$Q$49,'[7]Advanced 8D form'!$S$48:$AJ$49,'[7]Advanced 8D form'!$S$44:$AJ$45,'[7]Advanced 8D form'!$S$40:$AJ$41,'[7]Advanced 8D form'!$S$36:$AJ$37,'[7]Advanced 8D form'!$S$32:$AJ$33,'[7]Advanced 8D form'!$S$28:$AJ$29,'[7]Advanced 8D form'!$S$24:$AJ$25,'[7]Advanced 8D form'!$AR$48:$BA$49,'[7]Advanced 8D form'!$BI$48:$BQ$49,'[7]Advanced 8D form'!$BY$48:$CH$49,'[7]Advanced 8D form'!$BN$51:$CH$52,'[7]Advanced 8D form'!$X$51:$AR$52,'[7]Advanced 8D form'!$H$51,'[7]Advanced 8D form'!$H$52,'[7]Advanced 8D form'!$M$51:$N$52</definedName>
    <definedName name="User_D3" localSheetId="0">[4]Model!$E$57:$AA$63,[4]Model!$A$64:$AA$70,[4]Model!$AG$60:$AN$60,[4]Model!$AG$61:$AN$61,[4]Model!$AG$62:$AN$63,[4]Model!$AG$64:$AJ$65,[4]Model!$AM$64:$AN$65,[4]Model!$AC$69:$AN$70,[4]Model!$AV$66:$AZ$66,[4]Model!$AV$67:$AZ$67,[4]Model!$AP$69:$AZ$70,[4]Model!$BB$68:$BJ$70,[4]Model!$BK$68:$BS$70,[4]Model!$AS$56:$CG$58,[4]Model!$AS$61:$CG$63,[4]Model!$C$76:$CH$76,[4]Model!$C$78:$CH$78</definedName>
    <definedName name="User_D3" localSheetId="1">[4]Model!$E$57:$AA$63,[4]Model!$A$64:$AA$70,[4]Model!$AG$60:$AN$60,[4]Model!$AG$61:$AN$61,[4]Model!$AG$62:$AN$63,[4]Model!$AG$64:$AJ$65,[4]Model!$AM$64:$AN$65,[4]Model!$AC$69:$AN$70,[4]Model!$AV$66:$AZ$66,[4]Model!$AV$67:$AZ$67,[4]Model!$AP$69:$AZ$70,[4]Model!$BB$68:$BJ$70,[4]Model!$BK$68:$BS$70,[4]Model!$AS$56:$CG$58,[4]Model!$AS$61:$CG$63,[4]Model!$C$76:$CH$76,[4]Model!$C$78:$CH$78</definedName>
    <definedName name="User_D3">'[7]Advanced 8D form'!$E$57:$AA$63,'[7]Advanced 8D form'!$A$64:$AA$70,'[7]Advanced 8D form'!$AG$60:$AN$60,'[7]Advanced 8D form'!$AG$61:$AN$61,'[7]Advanced 8D form'!$AG$62:$AN$63,'[7]Advanced 8D form'!$AG$64:$AJ$65,'[7]Advanced 8D form'!$AM$64:$AN$65,'[7]Advanced 8D form'!$AC$69:$AN$70,'[7]Advanced 8D form'!$AV$66:$AZ$66,'[7]Advanced 8D form'!$AV$67:$AZ$67,'[7]Advanced 8D form'!$AP$69:$AZ$70,'[7]Advanced 8D form'!$BB$68:$BJ$70,'[7]Advanced 8D form'!$BK$68:$BS$70,'[7]Advanced 8D form'!$AS$56:$CG$58,'[7]Advanced 8D form'!$AS$61:$CG$63,'[7]Advanced 8D form'!$C$76:$CH$76,'[7]Advanced 8D form'!$C$78:$CH$78</definedName>
    <definedName name="User_D5" localSheetId="0">[4]Model!$A$84:$A$90,[4]Model!$J$84:$J$91,[4]Model!$S$84:$S$93,[4]Model!$AH$84:$AH$90,[4]Model!$AQ$84:$AQ$89,[4]Model!$AX$84:$AX$93,[4]Model!$BH$84:$BH$90,[4]Model!$BQ$84:$BQ$91,[4]Model!$BZ$84:$BZ$93,[4]Model!$AR$96:$BA$98,[4]Model!$A$98:$A$107,[4]Model!$K$100:$K$107,[4]Model!$U$100:$U$107,[4]Model!$AH$100:$AH$107,[4]Model!$AR$100:$AR$107,[4]Model!$BA$103:$BA$107,[4]Model!$BH$98:$BH$107,[4]Model!$BR$100:$BR$107,[4]Model!$CB$100:$CB$107,[4]Model!$E$127:$Z$131,[4]Model!$F$132:$Y$132,[4]Model!$AG$127:$BB$131,[4]Model!$AH$132:$BA$132,[4]Model!$BI$127:$CD$131,[4]Model!$BJ$132:$CC$132,[4]Model!$E$135:$Z$139,[4]Model!$F$140:$Y$140,[4]Model!$AG$135:$BB$139,[4]Model!$AH$140:$BA$140,[4]Model!$BI$135:$CD$139,[4]Model!$BJ$140:$CC$140,[4]Model!$E$143:$Z$147,[4]Model!$F$148:$Y$148,[4]Model!$AG$143:$BB$147,[4]Model!$AH$148:$BA$148,[4]Model!$BI$143:$CD$147,[4]Model!$BJ$148:$CC$148,[4]Model!$D$115:$AD$124,[4]Model!$AF$115:$BF$124,[4]Model!$BH$115:$CH$124,[4]Model!$CF$150:$CH$150,[4]Model!$AA$150:$BF$150</definedName>
    <definedName name="User_D5" localSheetId="1">[4]Model!$A$84:$A$90,[4]Model!$J$84:$J$91,[4]Model!$S$84:$S$93,[4]Model!$AH$84:$AH$90,[4]Model!$AQ$84:$AQ$89,[4]Model!$AX$84:$AX$93,[4]Model!$BH$84:$BH$90,[4]Model!$BQ$84:$BQ$91,[4]Model!$BZ$84:$BZ$93,[4]Model!$AR$96:$BA$98,[4]Model!$A$98:$A$107,[4]Model!$K$100:$K$107,[4]Model!$U$100:$U$107,[4]Model!$AH$100:$AH$107,[4]Model!$AR$100:$AR$107,[4]Model!$BA$103:$BA$107,[4]Model!$BH$98:$BH$107,[4]Model!$BR$100:$BR$107,[4]Model!$CB$100:$CB$107,[4]Model!$E$127:$Z$131,[4]Model!$F$132:$Y$132,[4]Model!$AG$127:$BB$131,[4]Model!$AH$132:$BA$132,[4]Model!$BI$127:$CD$131,[4]Model!$BJ$132:$CC$132,[4]Model!$E$135:$Z$139,[4]Model!$F$140:$Y$140,[4]Model!$AG$135:$BB$139,[4]Model!$AH$140:$BA$140,[4]Model!$BI$135:$CD$139,[4]Model!$BJ$140:$CC$140,[4]Model!$E$143:$Z$147,[4]Model!$F$148:$Y$148,[4]Model!$AG$143:$BB$147,[4]Model!$AH$148:$BA$148,[4]Model!$BI$143:$CD$147,[4]Model!$BJ$148:$CC$148,[4]Model!$D$115:$AD$124,[4]Model!$AF$115:$BF$124,[4]Model!$BH$115:$CH$124,[4]Model!$CF$150:$CH$150,[4]Model!$AA$150:$BF$150</definedName>
    <definedName name="User_D5">'[7]Advanced 8D form'!$A$84:$A$90,'[7]Advanced 8D form'!$J$84:$J$91,'[7]Advanced 8D form'!$S$84:$S$93,'[7]Advanced 8D form'!$AH$84:$AH$90,'[7]Advanced 8D form'!$AQ$84:$AQ$89,'[7]Advanced 8D form'!$AX$84:$AX$93,'[7]Advanced 8D form'!$BH$84:$BH$90,'[7]Advanced 8D form'!$BQ$84:$BQ$91,'[7]Advanced 8D form'!$BZ$84:$BZ$93,'[7]Advanced 8D form'!$AR$96:$BA$98,'[7]Advanced 8D form'!$A$98:$A$107,'[7]Advanced 8D form'!$K$100:$K$107,'[7]Advanced 8D form'!$U$100:$U$107,'[7]Advanced 8D form'!$AH$100:$AH$107,'[7]Advanced 8D form'!$AR$100:$AR$107,'[7]Advanced 8D form'!$BA$103:$BA$107,'[7]Advanced 8D form'!$BH$98:$BH$107,'[7]Advanced 8D form'!$BR$100:$BR$107,'[7]Advanced 8D form'!$CB$100:$CB$107,'[7]Advanced 8D form'!$E$127:$Z$131,'[7]Advanced 8D form'!$F$132:$Y$132,'[7]Advanced 8D form'!$AG$127:$BB$131,'[7]Advanced 8D form'!$AH$132:$BA$132,'[7]Advanced 8D form'!$BI$127:$CD$131,'[7]Advanced 8D form'!$BJ$132:$CC$132,'[7]Advanced 8D form'!$E$135:$Z$139,'[7]Advanced 8D form'!$F$140:$Y$140,'[7]Advanced 8D form'!$AG$135:$BB$139,'[7]Advanced 8D form'!$AH$140:$BA$140,'[7]Advanced 8D form'!$BI$135:$CD$139,'[7]Advanced 8D form'!$BJ$140:$CC$140,'[7]Advanced 8D form'!$E$143:$Z$147,'[7]Advanced 8D form'!$F$148:$Y$148,'[7]Advanced 8D form'!$AG$143:$BB$147,'[7]Advanced 8D form'!$AH$148:$BA$148,'[7]Advanced 8D form'!$BI$143:$CD$147,'[7]Advanced 8D form'!$BJ$148:$CC$148,'[7]Advanced 8D form'!$D$115:$AD$124,'[7]Advanced 8D form'!$AF$115:$BF$124,'[7]Advanced 8D form'!$BH$115:$CH$124,'[7]Advanced 8D form'!$CF$150:$CH$150,'[7]Advanced 8D form'!$AA$150:$BF$150</definedName>
    <definedName name="User_D8" localSheetId="0">[4]Model!$X$5:$AD$6,[4]Model!$A$154:$AF$161,[4]Model!$BK$154:$BP$161,[4]Model!$BR$154:$CH$161,[4]Model!$M$165:$X$172,[4]Model!$AJ$165:$AU$166,[4]Model!$BE$164:$BL$165,[4]Model!$AW$166:$CH$172,[4]Model!$CE$164:$CH$165</definedName>
    <definedName name="User_D8" localSheetId="1">[4]Model!$X$5:$AD$6,[4]Model!$A$154:$AF$161,[4]Model!$BK$154:$BP$161,[4]Model!$BR$154:$CH$161,[4]Model!$M$165:$X$172,[4]Model!$AJ$165:$AU$166,[4]Model!$BE$164:$BL$165,[4]Model!$AW$166:$CH$172,[4]Model!$CE$164:$CH$165</definedName>
    <definedName name="User_D8">'[7]Advanced 8D form'!$X$5:$AD$6,'[7]Advanced 8D form'!$A$154:$AF$161,'[7]Advanced 8D form'!$BK$154:$BP$161,'[7]Advanced 8D form'!$BR$154:$CH$161,'[7]Advanced 8D form'!$M$165:$X$172,'[7]Advanced 8D form'!$AJ$165:$AU$166,'[7]Advanced 8D form'!$BE$164:$BL$165,'[7]Advanced 8D form'!$AW$166:$CH$172,'[7]Advanced 8D form'!$CE$164:$CH$165</definedName>
    <definedName name="WEQ" localSheetId="2" hidden="1">{#N/A,#N/A,FALSE,"단축1";#N/A,#N/A,FALSE,"단축2";#N/A,#N/A,FALSE,"단축3";#N/A,#N/A,FALSE,"장축";#N/A,#N/A,FALSE,"4WD"}</definedName>
    <definedName name="WEQ" localSheetId="0" hidden="1">{#N/A,#N/A,FALSE,"단축1";#N/A,#N/A,FALSE,"단축2";#N/A,#N/A,FALSE,"단축3";#N/A,#N/A,FALSE,"장축";#N/A,#N/A,FALSE,"4WD"}</definedName>
    <definedName name="WEQ" localSheetId="1" hidden="1">{#N/A,#N/A,FALSE,"단축1";#N/A,#N/A,FALSE,"단축2";#N/A,#N/A,FALSE,"단축3";#N/A,#N/A,FALSE,"장축";#N/A,#N/A,FALSE,"4WD"}</definedName>
    <definedName name="WEQ" localSheetId="8" hidden="1">{#N/A,#N/A,FALSE,"단축1";#N/A,#N/A,FALSE,"단축2";#N/A,#N/A,FALSE,"단축3";#N/A,#N/A,FALSE,"장축";#N/A,#N/A,FALSE,"4WD"}</definedName>
    <definedName name="WEQ" hidden="1">{#N/A,#N/A,FALSE,"단축1";#N/A,#N/A,FALSE,"단축2";#N/A,#N/A,FALSE,"단축3";#N/A,#N/A,FALSE,"장축";#N/A,#N/A,FALSE,"4WD"}</definedName>
    <definedName name="WERTY" localSheetId="2" hidden="1">{#N/A,#N/A,FALSE,"단축1";#N/A,#N/A,FALSE,"단축2";#N/A,#N/A,FALSE,"단축3";#N/A,#N/A,FALSE,"장축";#N/A,#N/A,FALSE,"4WD"}</definedName>
    <definedName name="WERTY" localSheetId="0" hidden="1">{#N/A,#N/A,FALSE,"단축1";#N/A,#N/A,FALSE,"단축2";#N/A,#N/A,FALSE,"단축3";#N/A,#N/A,FALSE,"장축";#N/A,#N/A,FALSE,"4WD"}</definedName>
    <definedName name="WERTY" localSheetId="1" hidden="1">{#N/A,#N/A,FALSE,"단축1";#N/A,#N/A,FALSE,"단축2";#N/A,#N/A,FALSE,"단축3";#N/A,#N/A,FALSE,"장축";#N/A,#N/A,FALSE,"4WD"}</definedName>
    <definedName name="WERTY" localSheetId="8" hidden="1">{#N/A,#N/A,FALSE,"단축1";#N/A,#N/A,FALSE,"단축2";#N/A,#N/A,FALSE,"단축3";#N/A,#N/A,FALSE,"장축";#N/A,#N/A,FALSE,"4WD"}</definedName>
    <definedName name="WERTY" hidden="1">{#N/A,#N/A,FALSE,"단축1";#N/A,#N/A,FALSE,"단축2";#N/A,#N/A,FALSE,"단축3";#N/A,#N/A,FALSE,"장축";#N/A,#N/A,FALSE,"4WD"}</definedName>
    <definedName name="WETY" localSheetId="2" hidden="1">{#N/A,#N/A,FALSE,"단축1";#N/A,#N/A,FALSE,"단축2";#N/A,#N/A,FALSE,"단축3";#N/A,#N/A,FALSE,"장축";#N/A,#N/A,FALSE,"4WD"}</definedName>
    <definedName name="WETY" localSheetId="0" hidden="1">{#N/A,#N/A,FALSE,"단축1";#N/A,#N/A,FALSE,"단축2";#N/A,#N/A,FALSE,"단축3";#N/A,#N/A,FALSE,"장축";#N/A,#N/A,FALSE,"4WD"}</definedName>
    <definedName name="WETY" localSheetId="1" hidden="1">{#N/A,#N/A,FALSE,"단축1";#N/A,#N/A,FALSE,"단축2";#N/A,#N/A,FALSE,"단축3";#N/A,#N/A,FALSE,"장축";#N/A,#N/A,FALSE,"4WD"}</definedName>
    <definedName name="WETY" localSheetId="8" hidden="1">{#N/A,#N/A,FALSE,"단축1";#N/A,#N/A,FALSE,"단축2";#N/A,#N/A,FALSE,"단축3";#N/A,#N/A,FALSE,"장축";#N/A,#N/A,FALSE,"4WD"}</definedName>
    <definedName name="WETY" hidden="1">{#N/A,#N/A,FALSE,"단축1";#N/A,#N/A,FALSE,"단축2";#N/A,#N/A,FALSE,"단축3";#N/A,#N/A,FALSE,"장축";#N/A,#N/A,FALSE,"4WD"}</definedName>
    <definedName name="WM">'D4'!$K$25:$AC$26</definedName>
    <definedName name="wrn.0km." localSheetId="2"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wrn.0km." localSheetId="0"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wrn.0km." localSheetId="1"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wrn.0km." localSheetId="8"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wrn.0km."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wrn.AG._.Kosten." localSheetId="2" hidden="1">{#N/A,#N/A,FALSE,"AG";#N/A,#N/A,FALSE,"GB-I";#N/A,#N/A,FALSE,"GB--SR_K";#N/A,#N/A,FALSE,"GB-SR_B";#N/A,#N/A,FALSE,"GB-KS";#N/A,#N/A,FALSE,"Kammerer";#N/A,#N/A,FALSE,"Kienzle"}</definedName>
    <definedName name="wrn.AG._.Kosten." localSheetId="0" hidden="1">{#N/A,#N/A,FALSE,"AG";#N/A,#N/A,FALSE,"GB-I";#N/A,#N/A,FALSE,"GB--SR_K";#N/A,#N/A,FALSE,"GB-SR_B";#N/A,#N/A,FALSE,"GB-KS";#N/A,#N/A,FALSE,"Kammerer";#N/A,#N/A,FALSE,"Kienzle"}</definedName>
    <definedName name="wrn.AG._.Kosten." localSheetId="1" hidden="1">{#N/A,#N/A,FALSE,"AG";#N/A,#N/A,FALSE,"GB-I";#N/A,#N/A,FALSE,"GB--SR_K";#N/A,#N/A,FALSE,"GB-SR_B";#N/A,#N/A,FALSE,"GB-KS";#N/A,#N/A,FALSE,"Kammerer";#N/A,#N/A,FALSE,"Kienzle"}</definedName>
    <definedName name="wrn.AG._.Kosten." localSheetId="8" hidden="1">{#N/A,#N/A,FALSE,"AG";#N/A,#N/A,FALSE,"GB-I";#N/A,#N/A,FALSE,"GB--SR_K";#N/A,#N/A,FALSE,"GB-SR_B";#N/A,#N/A,FALSE,"GB-KS";#N/A,#N/A,FALSE,"Kammerer";#N/A,#N/A,FALSE,"Kienzle"}</definedName>
    <definedName name="wrn.AG._.Kosten." hidden="1">{#N/A,#N/A,FALSE,"AG";#N/A,#N/A,FALSE,"GB-I";#N/A,#N/A,FALSE,"GB--SR_K";#N/A,#N/A,FALSE,"GB-SR_B";#N/A,#N/A,FALSE,"GB-KS";#N/A,#N/A,FALSE,"Kammerer";#N/A,#N/A,FALSE,"Kienzle"}</definedName>
    <definedName name="wrn.Deckblatt." localSheetId="2" hidden="1">{#N/A,#N/A,FALSE,"Status";#N/A,#N/A,FALSE,"Deckblatt 1";#N/A,#N/A,FALSE,"Deckblatt2"}</definedName>
    <definedName name="wrn.Deckblatt." localSheetId="0" hidden="1">{#N/A,#N/A,FALSE,"Status";#N/A,#N/A,FALSE,"Deckblatt 1";#N/A,#N/A,FALSE,"Deckblatt2"}</definedName>
    <definedName name="wrn.Deckblatt." localSheetId="1" hidden="1">{#N/A,#N/A,FALSE,"Status";#N/A,#N/A,FALSE,"Deckblatt 1";#N/A,#N/A,FALSE,"Deckblatt2"}</definedName>
    <definedName name="wrn.Deckblatt." localSheetId="8" hidden="1">{#N/A,#N/A,FALSE,"Status";#N/A,#N/A,FALSE,"Deckblatt 1";#N/A,#N/A,FALSE,"Deckblatt2"}</definedName>
    <definedName name="wrn.Deckblatt." hidden="1">{#N/A,#N/A,FALSE,"Status";#N/A,#N/A,FALSE,"Deckblatt 1";#N/A,#N/A,FALSE,"Deckblatt2"}</definedName>
    <definedName name="wrn.ggausdr." localSheetId="2"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wrn.ggausdr." localSheetId="0"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wrn.ggausdr." localSheetId="1"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wrn.ggausdr." localSheetId="8"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wrn.ggausdr."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wrn.KIM2." localSheetId="2"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wrn.KIM2." localSheetId="0"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wrn.KIM2." localSheetId="1"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wrn.KIM2." localSheetId="8"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wrn.KIM2." hidden="1">{#N/A,#N/A,FALSE,"FLOOR FRT";#N/A,#N/A,FALSE,"FLOOR RR FRT";#N/A,#N/A,FALSE,"FLOOR RR RR";#N/A,#N/A,FALSE,"FRT DOOR OTR";#N/A,#N/A,FALSE,"RR DOOR OTR";#N/A,#N/A,FALSE,"FRT DOOR INR";#N/A,#N/A,FALSE,"RR DOOR INR";#N/A,#N/A,FALSE,"HOOD OTR";#N/A,#N/A,FALSE,"HOOD INR";#N/A,#N/A,FALSE,"FENDER";#N/A,#N/A,FALSE,"R_F FRT DR H_SIDE";#N/A,#N/A,FALSE,"HINGE PLR RR DOOR";#N/A,#N/A,FALSE,"ROOF";#N/A,#N/A,FALSE,"SIDE OTR";#N/A,#N/A,FALSE,"SIDE INR";#N/A,#N/A,FALSE,"TRUNK OTR";#N/A,#N/A,FALSE,"TRUNK INR";#N/A,#N/A,FALSE,"FRAME SIDE INR ROOF";#N/A,#N/A,FALSE,"R_F ROCKER";#N/A,#N/A,FALSE,"BULK HEAD RR"}</definedName>
    <definedName name="wrn.KosAG." localSheetId="2" hidden="1">{#N/A,#N/A,FALSE,"AG";#N/A,#N/A,FALSE,"UB-I";#N/A,#N/A,FALSE,"UB--SR_K";#N/A,#N/A,FALSE,"UB-SR_B";#N/A,#N/A,FALSE,"UB-KS";#N/A,#N/A,FALSE,"Kienzle"}</definedName>
    <definedName name="wrn.KosAG." localSheetId="0" hidden="1">{#N/A,#N/A,FALSE,"AG";#N/A,#N/A,FALSE,"UB-I";#N/A,#N/A,FALSE,"UB--SR_K";#N/A,#N/A,FALSE,"UB-SR_B";#N/A,#N/A,FALSE,"UB-KS";#N/A,#N/A,FALSE,"Kienzle"}</definedName>
    <definedName name="wrn.KosAG." localSheetId="1" hidden="1">{#N/A,#N/A,FALSE,"AG";#N/A,#N/A,FALSE,"UB-I";#N/A,#N/A,FALSE,"UB--SR_K";#N/A,#N/A,FALSE,"UB-SR_B";#N/A,#N/A,FALSE,"UB-KS";#N/A,#N/A,FALSE,"Kienzle"}</definedName>
    <definedName name="wrn.KosAG." localSheetId="8" hidden="1">{#N/A,#N/A,FALSE,"AG";#N/A,#N/A,FALSE,"UB-I";#N/A,#N/A,FALSE,"UB--SR_K";#N/A,#N/A,FALSE,"UB-SR_B";#N/A,#N/A,FALSE,"UB-KS";#N/A,#N/A,FALSE,"Kienzle"}</definedName>
    <definedName name="wrn.KosAG." hidden="1">{#N/A,#N/A,FALSE,"AG";#N/A,#N/A,FALSE,"UB-I";#N/A,#N/A,FALSE,"UB--SR_K";#N/A,#N/A,FALSE,"UB-SR_B";#N/A,#N/A,FALSE,"UB-KS";#N/A,#N/A,FALSE,"Kienzle"}</definedName>
    <definedName name="wrn.Kosten." localSheetId="2" hidden="1">{#N/A,#N/A,FALSE,"Australien";#N/A,#N/A,FALSE,"Birmingham";#N/A,#N/A,FALSE,"Brasilien";#N/A,#N/A,FALSE,"Prag";#N/A,#N/A,FALSE,"Spanien";#N/A,#N/A,FALSE,"Malaysia ( Com)";#N/A,#N/A,FALSE,"Malaysia (Instr)"}</definedName>
    <definedName name="wrn.Kosten." localSheetId="0" hidden="1">{#N/A,#N/A,FALSE,"Australien";#N/A,#N/A,FALSE,"Birmingham";#N/A,#N/A,FALSE,"Brasilien";#N/A,#N/A,FALSE,"Prag";#N/A,#N/A,FALSE,"Spanien";#N/A,#N/A,FALSE,"Malaysia ( Com)";#N/A,#N/A,FALSE,"Malaysia (Instr)"}</definedName>
    <definedName name="wrn.Kosten." localSheetId="1" hidden="1">{#N/A,#N/A,FALSE,"Australien";#N/A,#N/A,FALSE,"Birmingham";#N/A,#N/A,FALSE,"Brasilien";#N/A,#N/A,FALSE,"Prag";#N/A,#N/A,FALSE,"Spanien";#N/A,#N/A,FALSE,"Malaysia ( Com)";#N/A,#N/A,FALSE,"Malaysia (Instr)"}</definedName>
    <definedName name="wrn.Kosten." localSheetId="8" hidden="1">{#N/A,#N/A,FALSE,"Australien";#N/A,#N/A,FALSE,"Birmingham";#N/A,#N/A,FALSE,"Brasilien";#N/A,#N/A,FALSE,"Prag";#N/A,#N/A,FALSE,"Spanien";#N/A,#N/A,FALSE,"Malaysia ( Com)";#N/A,#N/A,FALSE,"Malaysia (Instr)"}</definedName>
    <definedName name="wrn.Kosten." hidden="1">{#N/A,#N/A,FALSE,"Australien";#N/A,#N/A,FALSE,"Birmingham";#N/A,#N/A,FALSE,"Brasilien";#N/A,#N/A,FALSE,"Prag";#N/A,#N/A,FALSE,"Spanien";#N/A,#N/A,FALSE,"Malaysia ( Com)";#N/A,#N/A,FALSE,"Malaysia (Instr)"}</definedName>
    <definedName name="wrn.신규dep._.full._.set." localSheetId="2" hidden="1">{#N/A,#N/A,FALSE,"신규dep";#N/A,#N/A,FALSE,"신규dep-금형상각후";#N/A,#N/A,FALSE,"신규dep-연구비상각후";#N/A,#N/A,FALSE,"신규dep-기계,공구상각후"}</definedName>
    <definedName name="wrn.신규dep._.full._.set." localSheetId="0" hidden="1">{#N/A,#N/A,FALSE,"신규dep";#N/A,#N/A,FALSE,"신규dep-금형상각후";#N/A,#N/A,FALSE,"신규dep-연구비상각후";#N/A,#N/A,FALSE,"신규dep-기계,공구상각후"}</definedName>
    <definedName name="wrn.신규dep._.full._.set." localSheetId="1" hidden="1">{#N/A,#N/A,FALSE,"신규dep";#N/A,#N/A,FALSE,"신규dep-금형상각후";#N/A,#N/A,FALSE,"신규dep-연구비상각후";#N/A,#N/A,FALSE,"신규dep-기계,공구상각후"}</definedName>
    <definedName name="wrn.신규dep._.full._.set." localSheetId="8" hidden="1">{#N/A,#N/A,FALSE,"신규dep";#N/A,#N/A,FALSE,"신규dep-금형상각후";#N/A,#N/A,FALSE,"신규dep-연구비상각후";#N/A,#N/A,FALSE,"신규dep-기계,공구상각후"}</definedName>
    <definedName name="wrn.신규dep._.full._.set." hidden="1">{#N/A,#N/A,FALSE,"신규dep";#N/A,#N/A,FALSE,"신규dep-금형상각후";#N/A,#N/A,FALSE,"신규dep-연구비상각후";#N/A,#N/A,FALSE,"신규dep-기계,공구상각후"}</definedName>
    <definedName name="wrn.전부인쇄." localSheetId="2" hidden="1">{#N/A,#N/A,FALSE,"단축1";#N/A,#N/A,FALSE,"단축2";#N/A,#N/A,FALSE,"단축3";#N/A,#N/A,FALSE,"장축";#N/A,#N/A,FALSE,"4WD"}</definedName>
    <definedName name="wrn.전부인쇄." localSheetId="0" hidden="1">{#N/A,#N/A,FALSE,"단축1";#N/A,#N/A,FALSE,"단축2";#N/A,#N/A,FALSE,"단축3";#N/A,#N/A,FALSE,"장축";#N/A,#N/A,FALSE,"4WD"}</definedName>
    <definedName name="wrn.전부인쇄." localSheetId="1" hidden="1">{#N/A,#N/A,FALSE,"단축1";#N/A,#N/A,FALSE,"단축2";#N/A,#N/A,FALSE,"단축3";#N/A,#N/A,FALSE,"장축";#N/A,#N/A,FALSE,"4WD"}</definedName>
    <definedName name="wrn.전부인쇄." localSheetId="8" hidden="1">{#N/A,#N/A,FALSE,"단축1";#N/A,#N/A,FALSE,"단축2";#N/A,#N/A,FALSE,"단축3";#N/A,#N/A,FALSE,"장축";#N/A,#N/A,FALSE,"4WD"}</definedName>
    <definedName name="wrn.전부인쇄." hidden="1">{#N/A,#N/A,FALSE,"단축1";#N/A,#N/A,FALSE,"단축2";#N/A,#N/A,FALSE,"단축3";#N/A,#N/A,FALSE,"장축";#N/A,#N/A,FALSE,"4WD"}</definedName>
    <definedName name="wvu.Komplett." localSheetId="2"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wvu.Komplett." localSheetId="0"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wvu.Komplett." localSheetId="1"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wvu.Komplett." localSheetId="8"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wvu.Komplett."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wvu.Screen." localSheetId="2"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vu.Screen." localSheetId="0"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vu.Screen." localSheetId="1"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vu.Screen." localSheetId="8"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vu.Screen."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WEWERE" localSheetId="2" hidden="1">{#N/A,#N/A,FALSE,"신규dep";#N/A,#N/A,FALSE,"신규dep-금형상각후";#N/A,#N/A,FALSE,"신규dep-연구비상각후";#N/A,#N/A,FALSE,"신규dep-기계,공구상각후"}</definedName>
    <definedName name="WWEWERE" localSheetId="0" hidden="1">{#N/A,#N/A,FALSE,"신규dep";#N/A,#N/A,FALSE,"신규dep-금형상각후";#N/A,#N/A,FALSE,"신규dep-연구비상각후";#N/A,#N/A,FALSE,"신규dep-기계,공구상각후"}</definedName>
    <definedName name="WWEWERE" localSheetId="1" hidden="1">{#N/A,#N/A,FALSE,"신규dep";#N/A,#N/A,FALSE,"신규dep-금형상각후";#N/A,#N/A,FALSE,"신규dep-연구비상각후";#N/A,#N/A,FALSE,"신규dep-기계,공구상각후"}</definedName>
    <definedName name="WWEWERE" localSheetId="8" hidden="1">{#N/A,#N/A,FALSE,"신규dep";#N/A,#N/A,FALSE,"신규dep-금형상각후";#N/A,#N/A,FALSE,"신규dep-연구비상각후";#N/A,#N/A,FALSE,"신규dep-기계,공구상각후"}</definedName>
    <definedName name="WWEWERE" hidden="1">{#N/A,#N/A,FALSE,"신규dep";#N/A,#N/A,FALSE,"신규dep-금형상각후";#N/A,#N/A,FALSE,"신규dep-연구비상각후";#N/A,#N/A,FALSE,"신규dep-기계,공구상각후"}</definedName>
    <definedName name="WWW.SCREEN." localSheetId="2"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WW.SCREEN." localSheetId="0"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WW.SCREEN." localSheetId="1"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WW.SCREEN." localSheetId="8"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WW.SCREEN."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WYU" localSheetId="2" hidden="1">{#N/A,#N/A,FALSE,"단축1";#N/A,#N/A,FALSE,"단축2";#N/A,#N/A,FALSE,"단축3";#N/A,#N/A,FALSE,"장축";#N/A,#N/A,FALSE,"4WD"}</definedName>
    <definedName name="WYU" localSheetId="0" hidden="1">{#N/A,#N/A,FALSE,"단축1";#N/A,#N/A,FALSE,"단축2";#N/A,#N/A,FALSE,"단축3";#N/A,#N/A,FALSE,"장축";#N/A,#N/A,FALSE,"4WD"}</definedName>
    <definedName name="WYU" localSheetId="1" hidden="1">{#N/A,#N/A,FALSE,"단축1";#N/A,#N/A,FALSE,"단축2";#N/A,#N/A,FALSE,"단축3";#N/A,#N/A,FALSE,"장축";#N/A,#N/A,FALSE,"4WD"}</definedName>
    <definedName name="WYU" localSheetId="8" hidden="1">{#N/A,#N/A,FALSE,"단축1";#N/A,#N/A,FALSE,"단축2";#N/A,#N/A,FALSE,"단축3";#N/A,#N/A,FALSE,"장축";#N/A,#N/A,FALSE,"4WD"}</definedName>
    <definedName name="WYU" hidden="1">{#N/A,#N/A,FALSE,"단축1";#N/A,#N/A,FALSE,"단축2";#N/A,#N/A,FALSE,"단축3";#N/A,#N/A,FALSE,"장축";#N/A,#N/A,FALSE,"4WD"}</definedName>
    <definedName name="XD개선" localSheetId="2" hidden="1">{#N/A,#N/A,FALSE,"단축1";#N/A,#N/A,FALSE,"단축2";#N/A,#N/A,FALSE,"단축3";#N/A,#N/A,FALSE,"장축";#N/A,#N/A,FALSE,"4WD"}</definedName>
    <definedName name="XD개선" localSheetId="0" hidden="1">{#N/A,#N/A,FALSE,"단축1";#N/A,#N/A,FALSE,"단축2";#N/A,#N/A,FALSE,"단축3";#N/A,#N/A,FALSE,"장축";#N/A,#N/A,FALSE,"4WD"}</definedName>
    <definedName name="XD개선" localSheetId="1" hidden="1">{#N/A,#N/A,FALSE,"단축1";#N/A,#N/A,FALSE,"단축2";#N/A,#N/A,FALSE,"단축3";#N/A,#N/A,FALSE,"장축";#N/A,#N/A,FALSE,"4WD"}</definedName>
    <definedName name="XD개선" localSheetId="8" hidden="1">{#N/A,#N/A,FALSE,"단축1";#N/A,#N/A,FALSE,"단축2";#N/A,#N/A,FALSE,"단축3";#N/A,#N/A,FALSE,"장축";#N/A,#N/A,FALSE,"4WD"}</definedName>
    <definedName name="XD개선" hidden="1">{#N/A,#N/A,FALSE,"단축1";#N/A,#N/A,FALSE,"단축2";#N/A,#N/A,FALSE,"단축3";#N/A,#N/A,FALSE,"장축";#N/A,#N/A,FALSE,"4WD"}</definedName>
    <definedName name="XD설문" localSheetId="2" hidden="1">{#N/A,#N/A,FALSE,"단축1";#N/A,#N/A,FALSE,"단축2";#N/A,#N/A,FALSE,"단축3";#N/A,#N/A,FALSE,"장축";#N/A,#N/A,FALSE,"4WD"}</definedName>
    <definedName name="XD설문" localSheetId="0" hidden="1">{#N/A,#N/A,FALSE,"단축1";#N/A,#N/A,FALSE,"단축2";#N/A,#N/A,FALSE,"단축3";#N/A,#N/A,FALSE,"장축";#N/A,#N/A,FALSE,"4WD"}</definedName>
    <definedName name="XD설문" localSheetId="1" hidden="1">{#N/A,#N/A,FALSE,"단축1";#N/A,#N/A,FALSE,"단축2";#N/A,#N/A,FALSE,"단축3";#N/A,#N/A,FALSE,"장축";#N/A,#N/A,FALSE,"4WD"}</definedName>
    <definedName name="XD설문" localSheetId="8" hidden="1">{#N/A,#N/A,FALSE,"단축1";#N/A,#N/A,FALSE,"단축2";#N/A,#N/A,FALSE,"단축3";#N/A,#N/A,FALSE,"장축";#N/A,#N/A,FALSE,"4WD"}</definedName>
    <definedName name="XD설문" hidden="1">{#N/A,#N/A,FALSE,"단축1";#N/A,#N/A,FALSE,"단축2";#N/A,#N/A,FALSE,"단축3";#N/A,#N/A,FALSE,"장축";#N/A,#N/A,FALSE,"4WD"}</definedName>
    <definedName name="xd품확일정" localSheetId="2" hidden="1">{#N/A,#N/A,FALSE,"단축1";#N/A,#N/A,FALSE,"단축2";#N/A,#N/A,FALSE,"단축3";#N/A,#N/A,FALSE,"장축";#N/A,#N/A,FALSE,"4WD"}</definedName>
    <definedName name="xd품확일정" localSheetId="0" hidden="1">{#N/A,#N/A,FALSE,"단축1";#N/A,#N/A,FALSE,"단축2";#N/A,#N/A,FALSE,"단축3";#N/A,#N/A,FALSE,"장축";#N/A,#N/A,FALSE,"4WD"}</definedName>
    <definedName name="xd품확일정" localSheetId="1" hidden="1">{#N/A,#N/A,FALSE,"단축1";#N/A,#N/A,FALSE,"단축2";#N/A,#N/A,FALSE,"단축3";#N/A,#N/A,FALSE,"장축";#N/A,#N/A,FALSE,"4WD"}</definedName>
    <definedName name="xd품확일정" localSheetId="8" hidden="1">{#N/A,#N/A,FALSE,"단축1";#N/A,#N/A,FALSE,"단축2";#N/A,#N/A,FALSE,"단축3";#N/A,#N/A,FALSE,"장축";#N/A,#N/A,FALSE,"4WD"}</definedName>
    <definedName name="xd품확일정" hidden="1">{#N/A,#N/A,FALSE,"단축1";#N/A,#N/A,FALSE,"단축2";#N/A,#N/A,FALSE,"단축3";#N/A,#N/A,FALSE,"장축";#N/A,#N/A,FALSE,"4WD"}</definedName>
    <definedName name="XG개" localSheetId="2" hidden="1">{#N/A,#N/A,FALSE,"단축1";#N/A,#N/A,FALSE,"단축2";#N/A,#N/A,FALSE,"단축3";#N/A,#N/A,FALSE,"장축";#N/A,#N/A,FALSE,"4WD"}</definedName>
    <definedName name="XG개" localSheetId="0" hidden="1">{#N/A,#N/A,FALSE,"단축1";#N/A,#N/A,FALSE,"단축2";#N/A,#N/A,FALSE,"단축3";#N/A,#N/A,FALSE,"장축";#N/A,#N/A,FALSE,"4WD"}</definedName>
    <definedName name="XG개" localSheetId="1" hidden="1">{#N/A,#N/A,FALSE,"단축1";#N/A,#N/A,FALSE,"단축2";#N/A,#N/A,FALSE,"단축3";#N/A,#N/A,FALSE,"장축";#N/A,#N/A,FALSE,"4WD"}</definedName>
    <definedName name="XG개" localSheetId="8" hidden="1">{#N/A,#N/A,FALSE,"단축1";#N/A,#N/A,FALSE,"단축2";#N/A,#N/A,FALSE,"단축3";#N/A,#N/A,FALSE,"장축";#N/A,#N/A,FALSE,"4WD"}</definedName>
    <definedName name="XG개" hidden="1">{#N/A,#N/A,FALSE,"단축1";#N/A,#N/A,FALSE,"단축2";#N/A,#N/A,FALSE,"단축3";#N/A,#N/A,FALSE,"장축";#N/A,#N/A,FALSE,"4WD"}</definedName>
    <definedName name="XG개선" localSheetId="2" hidden="1">{#N/A,#N/A,FALSE,"단축1";#N/A,#N/A,FALSE,"단축2";#N/A,#N/A,FALSE,"단축3";#N/A,#N/A,FALSE,"장축";#N/A,#N/A,FALSE,"4WD"}</definedName>
    <definedName name="XG개선" localSheetId="0" hidden="1">{#N/A,#N/A,FALSE,"단축1";#N/A,#N/A,FALSE,"단축2";#N/A,#N/A,FALSE,"단축3";#N/A,#N/A,FALSE,"장축";#N/A,#N/A,FALSE,"4WD"}</definedName>
    <definedName name="XG개선" localSheetId="1" hidden="1">{#N/A,#N/A,FALSE,"단축1";#N/A,#N/A,FALSE,"단축2";#N/A,#N/A,FALSE,"단축3";#N/A,#N/A,FALSE,"장축";#N/A,#N/A,FALSE,"4WD"}</definedName>
    <definedName name="XG개선" localSheetId="8" hidden="1">{#N/A,#N/A,FALSE,"단축1";#N/A,#N/A,FALSE,"단축2";#N/A,#N/A,FALSE,"단축3";#N/A,#N/A,FALSE,"장축";#N/A,#N/A,FALSE,"4WD"}</definedName>
    <definedName name="XG개선" hidden="1">{#N/A,#N/A,FALSE,"단축1";#N/A,#N/A,FALSE,"단축2";#N/A,#N/A,FALSE,"단축3";#N/A,#N/A,FALSE,"장축";#N/A,#N/A,FALSE,"4WD"}</definedName>
    <definedName name="ㄱ" localSheetId="2" hidden="1">{#N/A,#N/A,FALSE,"단축1";#N/A,#N/A,FALSE,"단축2";#N/A,#N/A,FALSE,"단축3";#N/A,#N/A,FALSE,"장축";#N/A,#N/A,FALSE,"4WD"}</definedName>
    <definedName name="ㄱ" localSheetId="0" hidden="1">{#N/A,#N/A,FALSE,"단축1";#N/A,#N/A,FALSE,"단축2";#N/A,#N/A,FALSE,"단축3";#N/A,#N/A,FALSE,"장축";#N/A,#N/A,FALSE,"4WD"}</definedName>
    <definedName name="ㄱ" localSheetId="1" hidden="1">{#N/A,#N/A,FALSE,"단축1";#N/A,#N/A,FALSE,"단축2";#N/A,#N/A,FALSE,"단축3";#N/A,#N/A,FALSE,"장축";#N/A,#N/A,FALSE,"4WD"}</definedName>
    <definedName name="ㄱ" localSheetId="8" hidden="1">{#N/A,#N/A,FALSE,"단축1";#N/A,#N/A,FALSE,"단축2";#N/A,#N/A,FALSE,"단축3";#N/A,#N/A,FALSE,"장축";#N/A,#N/A,FALSE,"4WD"}</definedName>
    <definedName name="ㄱ" hidden="1">{#N/A,#N/A,FALSE,"단축1";#N/A,#N/A,FALSE,"단축2";#N/A,#N/A,FALSE,"단축3";#N/A,#N/A,FALSE,"장축";#N/A,#N/A,FALSE,"4WD"}</definedName>
    <definedName name="ㄱㄷㅁㄱ" localSheetId="2" hidden="1">{#N/A,#N/A,FALSE,"단축1";#N/A,#N/A,FALSE,"단축2";#N/A,#N/A,FALSE,"단축3";#N/A,#N/A,FALSE,"장축";#N/A,#N/A,FALSE,"4WD"}</definedName>
    <definedName name="ㄱㄷㅁㄱ" localSheetId="0" hidden="1">{#N/A,#N/A,FALSE,"단축1";#N/A,#N/A,FALSE,"단축2";#N/A,#N/A,FALSE,"단축3";#N/A,#N/A,FALSE,"장축";#N/A,#N/A,FALSE,"4WD"}</definedName>
    <definedName name="ㄱㄷㅁㄱ" localSheetId="1" hidden="1">{#N/A,#N/A,FALSE,"단축1";#N/A,#N/A,FALSE,"단축2";#N/A,#N/A,FALSE,"단축3";#N/A,#N/A,FALSE,"장축";#N/A,#N/A,FALSE,"4WD"}</definedName>
    <definedName name="ㄱㄷㅁㄱ" localSheetId="8" hidden="1">{#N/A,#N/A,FALSE,"단축1";#N/A,#N/A,FALSE,"단축2";#N/A,#N/A,FALSE,"단축3";#N/A,#N/A,FALSE,"장축";#N/A,#N/A,FALSE,"4WD"}</definedName>
    <definedName name="ㄱㄷㅁㄱ" hidden="1">{#N/A,#N/A,FALSE,"단축1";#N/A,#N/A,FALSE,"단축2";#N/A,#N/A,FALSE,"단축3";#N/A,#N/A,FALSE,"장축";#N/A,#N/A,FALSE,"4WD"}</definedName>
    <definedName name="ㄱㅇ" localSheetId="2" hidden="1">{#N/A,#N/A,FALSE,"단축1";#N/A,#N/A,FALSE,"단축2";#N/A,#N/A,FALSE,"단축3";#N/A,#N/A,FALSE,"장축";#N/A,#N/A,FALSE,"4WD"}</definedName>
    <definedName name="ㄱㅇ" localSheetId="0" hidden="1">{#N/A,#N/A,FALSE,"단축1";#N/A,#N/A,FALSE,"단축2";#N/A,#N/A,FALSE,"단축3";#N/A,#N/A,FALSE,"장축";#N/A,#N/A,FALSE,"4WD"}</definedName>
    <definedName name="ㄱㅇ" localSheetId="1" hidden="1">{#N/A,#N/A,FALSE,"단축1";#N/A,#N/A,FALSE,"단축2";#N/A,#N/A,FALSE,"단축3";#N/A,#N/A,FALSE,"장축";#N/A,#N/A,FALSE,"4WD"}</definedName>
    <definedName name="ㄱㅇ" localSheetId="8" hidden="1">{#N/A,#N/A,FALSE,"단축1";#N/A,#N/A,FALSE,"단축2";#N/A,#N/A,FALSE,"단축3";#N/A,#N/A,FALSE,"장축";#N/A,#N/A,FALSE,"4WD"}</definedName>
    <definedName name="ㄱㅇ" hidden="1">{#N/A,#N/A,FALSE,"단축1";#N/A,#N/A,FALSE,"단축2";#N/A,#N/A,FALSE,"단축3";#N/A,#N/A,FALSE,"장축";#N/A,#N/A,FALSE,"4WD"}</definedName>
    <definedName name="각방안" localSheetId="2" hidden="1">{#N/A,#N/A,FALSE,"단축1";#N/A,#N/A,FALSE,"단축2";#N/A,#N/A,FALSE,"단축3";#N/A,#N/A,FALSE,"장축";#N/A,#N/A,FALSE,"4WD"}</definedName>
    <definedName name="각방안" localSheetId="0" hidden="1">{#N/A,#N/A,FALSE,"단축1";#N/A,#N/A,FALSE,"단축2";#N/A,#N/A,FALSE,"단축3";#N/A,#N/A,FALSE,"장축";#N/A,#N/A,FALSE,"4WD"}</definedName>
    <definedName name="각방안" localSheetId="1" hidden="1">{#N/A,#N/A,FALSE,"단축1";#N/A,#N/A,FALSE,"단축2";#N/A,#N/A,FALSE,"단축3";#N/A,#N/A,FALSE,"장축";#N/A,#N/A,FALSE,"4WD"}</definedName>
    <definedName name="각방안" localSheetId="8" hidden="1">{#N/A,#N/A,FALSE,"단축1";#N/A,#N/A,FALSE,"단축2";#N/A,#N/A,FALSE,"단축3";#N/A,#N/A,FALSE,"장축";#N/A,#N/A,FALSE,"4WD"}</definedName>
    <definedName name="각방안" hidden="1">{#N/A,#N/A,FALSE,"단축1";#N/A,#N/A,FALSE,"단축2";#N/A,#N/A,FALSE,"단축3";#N/A,#N/A,FALSE,"장축";#N/A,#N/A,FALSE,"4WD"}</definedName>
    <definedName name="개발문제범" localSheetId="2" hidden="1">{#N/A,#N/A,FALSE,"단축1";#N/A,#N/A,FALSE,"단축2";#N/A,#N/A,FALSE,"단축3";#N/A,#N/A,FALSE,"장축";#N/A,#N/A,FALSE,"4WD"}</definedName>
    <definedName name="개발문제범" localSheetId="0" hidden="1">{#N/A,#N/A,FALSE,"단축1";#N/A,#N/A,FALSE,"단축2";#N/A,#N/A,FALSE,"단축3";#N/A,#N/A,FALSE,"장축";#N/A,#N/A,FALSE,"4WD"}</definedName>
    <definedName name="개발문제범" localSheetId="1" hidden="1">{#N/A,#N/A,FALSE,"단축1";#N/A,#N/A,FALSE,"단축2";#N/A,#N/A,FALSE,"단축3";#N/A,#N/A,FALSE,"장축";#N/A,#N/A,FALSE,"4WD"}</definedName>
    <definedName name="개발문제범" localSheetId="8" hidden="1">{#N/A,#N/A,FALSE,"단축1";#N/A,#N/A,FALSE,"단축2";#N/A,#N/A,FALSE,"단축3";#N/A,#N/A,FALSE,"장축";#N/A,#N/A,FALSE,"4WD"}</definedName>
    <definedName name="개발문제범" hidden="1">{#N/A,#N/A,FALSE,"단축1";#N/A,#N/A,FALSE,"단축2";#N/A,#N/A,FALSE,"단축3";#N/A,#N/A,FALSE,"장축";#N/A,#N/A,FALSE,"4WD"}</definedName>
    <definedName name="개발시험종합" localSheetId="0" hidden="1">#REF!</definedName>
    <definedName name="개발시험종합" localSheetId="1" hidden="1">#REF!</definedName>
    <definedName name="개발시험종합" localSheetId="8" hidden="1">#REF!</definedName>
    <definedName name="개발시험종합" hidden="1">#REF!</definedName>
    <definedName name="개발일정수정" localSheetId="2" hidden="1">{#N/A,#N/A,FALSE,"단축1";#N/A,#N/A,FALSE,"단축2";#N/A,#N/A,FALSE,"단축3";#N/A,#N/A,FALSE,"장축";#N/A,#N/A,FALSE,"4WD"}</definedName>
    <definedName name="개발일정수정" localSheetId="0" hidden="1">{#N/A,#N/A,FALSE,"단축1";#N/A,#N/A,FALSE,"단축2";#N/A,#N/A,FALSE,"단축3";#N/A,#N/A,FALSE,"장축";#N/A,#N/A,FALSE,"4WD"}</definedName>
    <definedName name="개발일정수정" localSheetId="1" hidden="1">{#N/A,#N/A,FALSE,"단축1";#N/A,#N/A,FALSE,"단축2";#N/A,#N/A,FALSE,"단축3";#N/A,#N/A,FALSE,"장축";#N/A,#N/A,FALSE,"4WD"}</definedName>
    <definedName name="개발일정수정" localSheetId="8" hidden="1">{#N/A,#N/A,FALSE,"단축1";#N/A,#N/A,FALSE,"단축2";#N/A,#N/A,FALSE,"단축3";#N/A,#N/A,FALSE,"장축";#N/A,#N/A,FALSE,"4WD"}</definedName>
    <definedName name="개발일정수정" hidden="1">{#N/A,#N/A,FALSE,"단축1";#N/A,#N/A,FALSE,"단축2";#N/A,#N/A,FALSE,"단축3";#N/A,#N/A,FALSE,"장축";#N/A,#N/A,FALSE,"4WD"}</definedName>
    <definedName name="개선" localSheetId="2" hidden="1">{#N/A,#N/A,FALSE,"단축1";#N/A,#N/A,FALSE,"단축2";#N/A,#N/A,FALSE,"단축3";#N/A,#N/A,FALSE,"장축";#N/A,#N/A,FALSE,"4WD"}</definedName>
    <definedName name="개선" localSheetId="0" hidden="1">{#N/A,#N/A,FALSE,"단축1";#N/A,#N/A,FALSE,"단축2";#N/A,#N/A,FALSE,"단축3";#N/A,#N/A,FALSE,"장축";#N/A,#N/A,FALSE,"4WD"}</definedName>
    <definedName name="개선" localSheetId="1" hidden="1">{#N/A,#N/A,FALSE,"단축1";#N/A,#N/A,FALSE,"단축2";#N/A,#N/A,FALSE,"단축3";#N/A,#N/A,FALSE,"장축";#N/A,#N/A,FALSE,"4WD"}</definedName>
    <definedName name="개선" localSheetId="8" hidden="1">{#N/A,#N/A,FALSE,"단축1";#N/A,#N/A,FALSE,"단축2";#N/A,#N/A,FALSE,"단축3";#N/A,#N/A,FALSE,"장축";#N/A,#N/A,FALSE,"4WD"}</definedName>
    <definedName name="개선" hidden="1">{#N/A,#N/A,FALSE,"단축1";#N/A,#N/A,FALSE,"단축2";#N/A,#N/A,FALSE,"단축3";#N/A,#N/A,FALSE,"장축";#N/A,#N/A,FALSE,"4WD"}</definedName>
    <definedName name="과거차문제1" localSheetId="2" hidden="1">{#N/A,#N/A,FALSE,"단축1";#N/A,#N/A,FALSE,"단축2";#N/A,#N/A,FALSE,"단축3";#N/A,#N/A,FALSE,"장축";#N/A,#N/A,FALSE,"4WD"}</definedName>
    <definedName name="과거차문제1" localSheetId="0" hidden="1">{#N/A,#N/A,FALSE,"단축1";#N/A,#N/A,FALSE,"단축2";#N/A,#N/A,FALSE,"단축3";#N/A,#N/A,FALSE,"장축";#N/A,#N/A,FALSE,"4WD"}</definedName>
    <definedName name="과거차문제1" localSheetId="1" hidden="1">{#N/A,#N/A,FALSE,"단축1";#N/A,#N/A,FALSE,"단축2";#N/A,#N/A,FALSE,"단축3";#N/A,#N/A,FALSE,"장축";#N/A,#N/A,FALSE,"4WD"}</definedName>
    <definedName name="과거차문제1" localSheetId="8" hidden="1">{#N/A,#N/A,FALSE,"단축1";#N/A,#N/A,FALSE,"단축2";#N/A,#N/A,FALSE,"단축3";#N/A,#N/A,FALSE,"장축";#N/A,#N/A,FALSE,"4WD"}</definedName>
    <definedName name="과거차문제1" hidden="1">{#N/A,#N/A,FALSE,"단축1";#N/A,#N/A,FALSE,"단축2";#N/A,#N/A,FALSE,"단축3";#N/A,#N/A,FALSE,"장축";#N/A,#N/A,FALSE,"4WD"}</definedName>
    <definedName name="과거차문제11" localSheetId="2" hidden="1">{#N/A,#N/A,FALSE,"단축1";#N/A,#N/A,FALSE,"단축2";#N/A,#N/A,FALSE,"단축3";#N/A,#N/A,FALSE,"장축";#N/A,#N/A,FALSE,"4WD"}</definedName>
    <definedName name="과거차문제11" localSheetId="0" hidden="1">{#N/A,#N/A,FALSE,"단축1";#N/A,#N/A,FALSE,"단축2";#N/A,#N/A,FALSE,"단축3";#N/A,#N/A,FALSE,"장축";#N/A,#N/A,FALSE,"4WD"}</definedName>
    <definedName name="과거차문제11" localSheetId="1" hidden="1">{#N/A,#N/A,FALSE,"단축1";#N/A,#N/A,FALSE,"단축2";#N/A,#N/A,FALSE,"단축3";#N/A,#N/A,FALSE,"장축";#N/A,#N/A,FALSE,"4WD"}</definedName>
    <definedName name="과거차문제11" localSheetId="8" hidden="1">{#N/A,#N/A,FALSE,"단축1";#N/A,#N/A,FALSE,"단축2";#N/A,#N/A,FALSE,"단축3";#N/A,#N/A,FALSE,"장축";#N/A,#N/A,FALSE,"4WD"}</definedName>
    <definedName name="과거차문제11" hidden="1">{#N/A,#N/A,FALSE,"단축1";#N/A,#N/A,FALSE,"단축2";#N/A,#N/A,FALSE,"단축3";#N/A,#N/A,FALSE,"장축";#N/A,#N/A,FALSE,"4WD"}</definedName>
    <definedName name="권오종" localSheetId="2" hidden="1">{#N/A,#N/A,FALSE,"단축1";#N/A,#N/A,FALSE,"단축2";#N/A,#N/A,FALSE,"단축3";#N/A,#N/A,FALSE,"장축";#N/A,#N/A,FALSE,"4WD"}</definedName>
    <definedName name="권오종" localSheetId="0" hidden="1">{#N/A,#N/A,FALSE,"단축1";#N/A,#N/A,FALSE,"단축2";#N/A,#N/A,FALSE,"단축3";#N/A,#N/A,FALSE,"장축";#N/A,#N/A,FALSE,"4WD"}</definedName>
    <definedName name="권오종" localSheetId="1" hidden="1">{#N/A,#N/A,FALSE,"단축1";#N/A,#N/A,FALSE,"단축2";#N/A,#N/A,FALSE,"단축3";#N/A,#N/A,FALSE,"장축";#N/A,#N/A,FALSE,"4WD"}</definedName>
    <definedName name="권오종" localSheetId="8" hidden="1">{#N/A,#N/A,FALSE,"단축1";#N/A,#N/A,FALSE,"단축2";#N/A,#N/A,FALSE,"단축3";#N/A,#N/A,FALSE,"장축";#N/A,#N/A,FALSE,"4WD"}</definedName>
    <definedName name="권오종" hidden="1">{#N/A,#N/A,FALSE,"단축1";#N/A,#N/A,FALSE,"단축2";#N/A,#N/A,FALSE,"단축3";#N/A,#N/A,FALSE,"장축";#N/A,#N/A,FALSE,"4WD"}</definedName>
    <definedName name="그룹나눈" localSheetId="2" hidden="1">{#N/A,#N/A,FALSE,"단축1";#N/A,#N/A,FALSE,"단축2";#N/A,#N/A,FALSE,"단축3";#N/A,#N/A,FALSE,"장축";#N/A,#N/A,FALSE,"4WD"}</definedName>
    <definedName name="그룹나눈" localSheetId="0" hidden="1">{#N/A,#N/A,FALSE,"단축1";#N/A,#N/A,FALSE,"단축2";#N/A,#N/A,FALSE,"단축3";#N/A,#N/A,FALSE,"장축";#N/A,#N/A,FALSE,"4WD"}</definedName>
    <definedName name="그룹나눈" localSheetId="1" hidden="1">{#N/A,#N/A,FALSE,"단축1";#N/A,#N/A,FALSE,"단축2";#N/A,#N/A,FALSE,"단축3";#N/A,#N/A,FALSE,"장축";#N/A,#N/A,FALSE,"4WD"}</definedName>
    <definedName name="그룹나눈" localSheetId="8" hidden="1">{#N/A,#N/A,FALSE,"단축1";#N/A,#N/A,FALSE,"단축2";#N/A,#N/A,FALSE,"단축3";#N/A,#N/A,FALSE,"장축";#N/A,#N/A,FALSE,"4WD"}</definedName>
    <definedName name="그룹나눈" hidden="1">{#N/A,#N/A,FALSE,"단축1";#N/A,#N/A,FALSE,"단축2";#N/A,#N/A,FALSE,"단축3";#N/A,#N/A,FALSE,"장축";#N/A,#N/A,FALSE,"4WD"}</definedName>
    <definedName name="기아" localSheetId="2" hidden="1">{#N/A,#N/A,FALSE,"단축1";#N/A,#N/A,FALSE,"단축2";#N/A,#N/A,FALSE,"단축3";#N/A,#N/A,FALSE,"장축";#N/A,#N/A,FALSE,"4WD"}</definedName>
    <definedName name="기아" localSheetId="0" hidden="1">{#N/A,#N/A,FALSE,"단축1";#N/A,#N/A,FALSE,"단축2";#N/A,#N/A,FALSE,"단축3";#N/A,#N/A,FALSE,"장축";#N/A,#N/A,FALSE,"4WD"}</definedName>
    <definedName name="기아" localSheetId="1" hidden="1">{#N/A,#N/A,FALSE,"단축1";#N/A,#N/A,FALSE,"단축2";#N/A,#N/A,FALSE,"단축3";#N/A,#N/A,FALSE,"장축";#N/A,#N/A,FALSE,"4WD"}</definedName>
    <definedName name="기아" localSheetId="8" hidden="1">{#N/A,#N/A,FALSE,"단축1";#N/A,#N/A,FALSE,"단축2";#N/A,#N/A,FALSE,"단축3";#N/A,#N/A,FALSE,"장축";#N/A,#N/A,FALSE,"4WD"}</definedName>
    <definedName name="기아" hidden="1">{#N/A,#N/A,FALSE,"단축1";#N/A,#N/A,FALSE,"단축2";#N/A,#N/A,FALSE,"단축3";#N/A,#N/A,FALSE,"장축";#N/A,#N/A,FALSE,"4WD"}</definedName>
    <definedName name="ㄴㄹ" localSheetId="2" hidden="1">{#N/A,#N/A,FALSE,"단축1";#N/A,#N/A,FALSE,"단축2";#N/A,#N/A,FALSE,"단축3";#N/A,#N/A,FALSE,"장축";#N/A,#N/A,FALSE,"4WD"}</definedName>
    <definedName name="ㄴㄹ" localSheetId="0" hidden="1">{#N/A,#N/A,FALSE,"단축1";#N/A,#N/A,FALSE,"단축2";#N/A,#N/A,FALSE,"단축3";#N/A,#N/A,FALSE,"장축";#N/A,#N/A,FALSE,"4WD"}</definedName>
    <definedName name="ㄴㄹ" localSheetId="1" hidden="1">{#N/A,#N/A,FALSE,"단축1";#N/A,#N/A,FALSE,"단축2";#N/A,#N/A,FALSE,"단축3";#N/A,#N/A,FALSE,"장축";#N/A,#N/A,FALSE,"4WD"}</definedName>
    <definedName name="ㄴㄹ" localSheetId="8" hidden="1">{#N/A,#N/A,FALSE,"단축1";#N/A,#N/A,FALSE,"단축2";#N/A,#N/A,FALSE,"단축3";#N/A,#N/A,FALSE,"장축";#N/A,#N/A,FALSE,"4WD"}</definedName>
    <definedName name="ㄴㄹ" hidden="1">{#N/A,#N/A,FALSE,"단축1";#N/A,#N/A,FALSE,"단축2";#N/A,#N/A,FALSE,"단축3";#N/A,#N/A,FALSE,"장축";#N/A,#N/A,FALSE,"4WD"}</definedName>
    <definedName name="ㄴㄹㄹ" localSheetId="2"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ㄴㄹㄹ" localSheetId="0"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ㄴㄹㄹ" localSheetId="1"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ㄴㄹㄹ" localSheetId="8"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ㄴㄹㄹ" hidden="1">{#N/A,#N/A,FALSE,"Babenhausen GG";#N/A,#N/A,FALSE,"Bebra GG";#N/A,#N/A,FALSE,"Dortmund GG";#N/A,#N/A,FALSE,"Karben GG";#N/A,#N/A,FALSE,"Australien GG";#N/A,#N/A,FALSE,"Birmingham GG";#N/A,#N/A,FALSE,"Brasilien GG";#N/A,#N/A,FALSE,"Frankreich GG";#N/A,#N/A,FALSE,"Kammerer GG";#N/A,#N/A,FALSE,"Kienzle GG";#N/A,#N/A,FALSE,"Malaysia";#N/A,#N/A,FALSE,"Prag GG";#N/A,#N/A,FALSE,"Schweiz GG";#N/A,#N/A,FALSE,"Spanien GG";#N/A,#N/A,FALSE,"USA GG"}</definedName>
    <definedName name="ㄴㄻㄴ" localSheetId="2" hidden="1">{#N/A,#N/A,FALSE,"AG";#N/A,#N/A,FALSE,"GB-I";#N/A,#N/A,FALSE,"GB--SR_K";#N/A,#N/A,FALSE,"GB-SR_B";#N/A,#N/A,FALSE,"GB-KS";#N/A,#N/A,FALSE,"Kammerer";#N/A,#N/A,FALSE,"Kienzle"}</definedName>
    <definedName name="ㄴㄻㄴ" localSheetId="0" hidden="1">{#N/A,#N/A,FALSE,"AG";#N/A,#N/A,FALSE,"GB-I";#N/A,#N/A,FALSE,"GB--SR_K";#N/A,#N/A,FALSE,"GB-SR_B";#N/A,#N/A,FALSE,"GB-KS";#N/A,#N/A,FALSE,"Kammerer";#N/A,#N/A,FALSE,"Kienzle"}</definedName>
    <definedName name="ㄴㄻㄴ" localSheetId="1" hidden="1">{#N/A,#N/A,FALSE,"AG";#N/A,#N/A,FALSE,"GB-I";#N/A,#N/A,FALSE,"GB--SR_K";#N/A,#N/A,FALSE,"GB-SR_B";#N/A,#N/A,FALSE,"GB-KS";#N/A,#N/A,FALSE,"Kammerer";#N/A,#N/A,FALSE,"Kienzle"}</definedName>
    <definedName name="ㄴㄻㄴ" localSheetId="8" hidden="1">{#N/A,#N/A,FALSE,"AG";#N/A,#N/A,FALSE,"GB-I";#N/A,#N/A,FALSE,"GB--SR_K";#N/A,#N/A,FALSE,"GB-SR_B";#N/A,#N/A,FALSE,"GB-KS";#N/A,#N/A,FALSE,"Kammerer";#N/A,#N/A,FALSE,"Kienzle"}</definedName>
    <definedName name="ㄴㄻㄴ" hidden="1">{#N/A,#N/A,FALSE,"AG";#N/A,#N/A,FALSE,"GB-I";#N/A,#N/A,FALSE,"GB--SR_K";#N/A,#N/A,FALSE,"GB-SR_B";#N/A,#N/A,FALSE,"GB-KS";#N/A,#N/A,FALSE,"Kammerer";#N/A,#N/A,FALSE,"Kienzle"}</definedName>
    <definedName name="ㄴㅁㄹ" localSheetId="2" hidden="1">{#N/A,#N/A,FALSE,"단축1";#N/A,#N/A,FALSE,"단축2";#N/A,#N/A,FALSE,"단축3";#N/A,#N/A,FALSE,"장축";#N/A,#N/A,FALSE,"4WD"}</definedName>
    <definedName name="ㄴㅁㄹ" localSheetId="0" hidden="1">{#N/A,#N/A,FALSE,"단축1";#N/A,#N/A,FALSE,"단축2";#N/A,#N/A,FALSE,"단축3";#N/A,#N/A,FALSE,"장축";#N/A,#N/A,FALSE,"4WD"}</definedName>
    <definedName name="ㄴㅁㄹ" localSheetId="1" hidden="1">{#N/A,#N/A,FALSE,"단축1";#N/A,#N/A,FALSE,"단축2";#N/A,#N/A,FALSE,"단축3";#N/A,#N/A,FALSE,"장축";#N/A,#N/A,FALSE,"4WD"}</definedName>
    <definedName name="ㄴㅁㄹ" localSheetId="8" hidden="1">{#N/A,#N/A,FALSE,"단축1";#N/A,#N/A,FALSE,"단축2";#N/A,#N/A,FALSE,"단축3";#N/A,#N/A,FALSE,"장축";#N/A,#N/A,FALSE,"4WD"}</definedName>
    <definedName name="ㄴㅁㄹ" hidden="1">{#N/A,#N/A,FALSE,"단축1";#N/A,#N/A,FALSE,"단축2";#N/A,#N/A,FALSE,"단축3";#N/A,#N/A,FALSE,"장축";#N/A,#N/A,FALSE,"4WD"}</definedName>
    <definedName name="ㄴㅁㅇㅎㅇ롱로" localSheetId="0" hidden="1">#REF!</definedName>
    <definedName name="ㄴㅁㅇㅎㅇ롱로" localSheetId="1" hidden="1">#REF!</definedName>
    <definedName name="ㄴㅁㅇㅎㅇ롱로" localSheetId="8" hidden="1">#REF!</definedName>
    <definedName name="ㄴㅁㅇㅎㅇ롱로" hidden="1">#REF!</definedName>
    <definedName name="ㄴㅇㄻㄴ" localSheetId="2" hidden="1">{#N/A,#N/A,FALSE,"Status";#N/A,#N/A,FALSE,"Deckblatt 1";#N/A,#N/A,FALSE,"Deckblatt2"}</definedName>
    <definedName name="ㄴㅇㄻㄴ" localSheetId="0" hidden="1">{#N/A,#N/A,FALSE,"Status";#N/A,#N/A,FALSE,"Deckblatt 1";#N/A,#N/A,FALSE,"Deckblatt2"}</definedName>
    <definedName name="ㄴㅇㄻㄴ" localSheetId="1" hidden="1">{#N/A,#N/A,FALSE,"Status";#N/A,#N/A,FALSE,"Deckblatt 1";#N/A,#N/A,FALSE,"Deckblatt2"}</definedName>
    <definedName name="ㄴㅇㄻㄴ" localSheetId="8" hidden="1">{#N/A,#N/A,FALSE,"Status";#N/A,#N/A,FALSE,"Deckblatt 1";#N/A,#N/A,FALSE,"Deckblatt2"}</definedName>
    <definedName name="ㄴㅇㄻㄴ" hidden="1">{#N/A,#N/A,FALSE,"Status";#N/A,#N/A,FALSE,"Deckblatt 1";#N/A,#N/A,FALSE,"Deckblatt2"}</definedName>
    <definedName name="ㄴㅋ" localSheetId="2" hidden="1">{#N/A,#N/A,FALSE,"단축1";#N/A,#N/A,FALSE,"단축2";#N/A,#N/A,FALSE,"단축3";#N/A,#N/A,FALSE,"장축";#N/A,#N/A,FALSE,"4WD"}</definedName>
    <definedName name="ㄴㅋ" localSheetId="0" hidden="1">{#N/A,#N/A,FALSE,"단축1";#N/A,#N/A,FALSE,"단축2";#N/A,#N/A,FALSE,"단축3";#N/A,#N/A,FALSE,"장축";#N/A,#N/A,FALSE,"4WD"}</definedName>
    <definedName name="ㄴㅋ" localSheetId="1" hidden="1">{#N/A,#N/A,FALSE,"단축1";#N/A,#N/A,FALSE,"단축2";#N/A,#N/A,FALSE,"단축3";#N/A,#N/A,FALSE,"장축";#N/A,#N/A,FALSE,"4WD"}</definedName>
    <definedName name="ㄴㅋ" localSheetId="8" hidden="1">{#N/A,#N/A,FALSE,"단축1";#N/A,#N/A,FALSE,"단축2";#N/A,#N/A,FALSE,"단축3";#N/A,#N/A,FALSE,"장축";#N/A,#N/A,FALSE,"4WD"}</definedName>
    <definedName name="ㄴㅋ" hidden="1">{#N/A,#N/A,FALSE,"단축1";#N/A,#N/A,FALSE,"단축2";#N/A,#N/A,FALSE,"단축3";#N/A,#N/A,FALSE,"장축";#N/A,#N/A,FALSE,"4WD"}</definedName>
    <definedName name="ㄷ" localSheetId="2" hidden="1">{#N/A,#N/A,FALSE,"AG";#N/A,#N/A,FALSE,"UB-I";#N/A,#N/A,FALSE,"UB--SR_K";#N/A,#N/A,FALSE,"UB-SR_B";#N/A,#N/A,FALSE,"UB-KS";#N/A,#N/A,FALSE,"Kienzle"}</definedName>
    <definedName name="ㄷ" localSheetId="0" hidden="1">{#N/A,#N/A,FALSE,"AG";#N/A,#N/A,FALSE,"UB-I";#N/A,#N/A,FALSE,"UB--SR_K";#N/A,#N/A,FALSE,"UB-SR_B";#N/A,#N/A,FALSE,"UB-KS";#N/A,#N/A,FALSE,"Kienzle"}</definedName>
    <definedName name="ㄷ" localSheetId="1" hidden="1">{#N/A,#N/A,FALSE,"AG";#N/A,#N/A,FALSE,"UB-I";#N/A,#N/A,FALSE,"UB--SR_K";#N/A,#N/A,FALSE,"UB-SR_B";#N/A,#N/A,FALSE,"UB-KS";#N/A,#N/A,FALSE,"Kienzle"}</definedName>
    <definedName name="ㄷ" localSheetId="8" hidden="1">{#N/A,#N/A,FALSE,"AG";#N/A,#N/A,FALSE,"UB-I";#N/A,#N/A,FALSE,"UB--SR_K";#N/A,#N/A,FALSE,"UB-SR_B";#N/A,#N/A,FALSE,"UB-KS";#N/A,#N/A,FALSE,"Kienzle"}</definedName>
    <definedName name="ㄷ" hidden="1">{#N/A,#N/A,FALSE,"AG";#N/A,#N/A,FALSE,"UB-I";#N/A,#N/A,FALSE,"UB--SR_K";#N/A,#N/A,FALSE,"UB-SR_B";#N/A,#N/A,FALSE,"UB-KS";#N/A,#N/A,FALSE,"Kienzle"}</definedName>
    <definedName name="ㄷㄱ" localSheetId="2" hidden="1">{#N/A,#N/A,FALSE,"Australien";#N/A,#N/A,FALSE,"Birmingham";#N/A,#N/A,FALSE,"Brasilien";#N/A,#N/A,FALSE,"Prag";#N/A,#N/A,FALSE,"Spanien";#N/A,#N/A,FALSE,"Malaysia ( Com)";#N/A,#N/A,FALSE,"Malaysia (Instr)"}</definedName>
    <definedName name="ㄷㄱ" localSheetId="0" hidden="1">{#N/A,#N/A,FALSE,"Australien";#N/A,#N/A,FALSE,"Birmingham";#N/A,#N/A,FALSE,"Brasilien";#N/A,#N/A,FALSE,"Prag";#N/A,#N/A,FALSE,"Spanien";#N/A,#N/A,FALSE,"Malaysia ( Com)";#N/A,#N/A,FALSE,"Malaysia (Instr)"}</definedName>
    <definedName name="ㄷㄱ" localSheetId="1" hidden="1">{#N/A,#N/A,FALSE,"Australien";#N/A,#N/A,FALSE,"Birmingham";#N/A,#N/A,FALSE,"Brasilien";#N/A,#N/A,FALSE,"Prag";#N/A,#N/A,FALSE,"Spanien";#N/A,#N/A,FALSE,"Malaysia ( Com)";#N/A,#N/A,FALSE,"Malaysia (Instr)"}</definedName>
    <definedName name="ㄷㄱ" localSheetId="8" hidden="1">{#N/A,#N/A,FALSE,"Australien";#N/A,#N/A,FALSE,"Birmingham";#N/A,#N/A,FALSE,"Brasilien";#N/A,#N/A,FALSE,"Prag";#N/A,#N/A,FALSE,"Spanien";#N/A,#N/A,FALSE,"Malaysia ( Com)";#N/A,#N/A,FALSE,"Malaysia (Instr)"}</definedName>
    <definedName name="ㄷㄱ" hidden="1">{#N/A,#N/A,FALSE,"Australien";#N/A,#N/A,FALSE,"Birmingham";#N/A,#N/A,FALSE,"Brasilien";#N/A,#N/A,FALSE,"Prag";#N/A,#N/A,FALSE,"Spanien";#N/A,#N/A,FALSE,"Malaysia ( Com)";#N/A,#N/A,FALSE,"Malaysia (Instr)"}</definedName>
    <definedName name="ㄷㄳ" localSheetId="2"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ㄷㄳ" localSheetId="0"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ㄷㄳ" localSheetId="1"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ㄷㄳ" localSheetId="8"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ㄷㄳ"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ㄷㄷ" localSheetId="2" hidden="1">{#N/A,#N/A,FALSE,"단축1";#N/A,#N/A,FALSE,"단축2";#N/A,#N/A,FALSE,"단축3";#N/A,#N/A,FALSE,"장축";#N/A,#N/A,FALSE,"4WD"}</definedName>
    <definedName name="ㄷㄷ" localSheetId="0" hidden="1">{#N/A,#N/A,FALSE,"단축1";#N/A,#N/A,FALSE,"단축2";#N/A,#N/A,FALSE,"단축3";#N/A,#N/A,FALSE,"장축";#N/A,#N/A,FALSE,"4WD"}</definedName>
    <definedName name="ㄷㄷ" localSheetId="1" hidden="1">{#N/A,#N/A,FALSE,"단축1";#N/A,#N/A,FALSE,"단축2";#N/A,#N/A,FALSE,"단축3";#N/A,#N/A,FALSE,"장축";#N/A,#N/A,FALSE,"4WD"}</definedName>
    <definedName name="ㄷㄷ" localSheetId="8" hidden="1">{#N/A,#N/A,FALSE,"단축1";#N/A,#N/A,FALSE,"단축2";#N/A,#N/A,FALSE,"단축3";#N/A,#N/A,FALSE,"장축";#N/A,#N/A,FALSE,"4WD"}</definedName>
    <definedName name="ㄷㄷ" hidden="1">{#N/A,#N/A,FALSE,"단축1";#N/A,#N/A,FALSE,"단축2";#N/A,#N/A,FALSE,"단축3";#N/A,#N/A,FALSE,"장축";#N/A,#N/A,FALSE,"4WD"}</definedName>
    <definedName name="대부" localSheetId="2" hidden="1">{#N/A,#N/A,FALSE,"단축1";#N/A,#N/A,FALSE,"단축2";#N/A,#N/A,FALSE,"단축3";#N/A,#N/A,FALSE,"장축";#N/A,#N/A,FALSE,"4WD"}</definedName>
    <definedName name="대부" localSheetId="0" hidden="1">{#N/A,#N/A,FALSE,"단축1";#N/A,#N/A,FALSE,"단축2";#N/A,#N/A,FALSE,"단축3";#N/A,#N/A,FALSE,"장축";#N/A,#N/A,FALSE,"4WD"}</definedName>
    <definedName name="대부" localSheetId="1" hidden="1">{#N/A,#N/A,FALSE,"단축1";#N/A,#N/A,FALSE,"단축2";#N/A,#N/A,FALSE,"단축3";#N/A,#N/A,FALSE,"장축";#N/A,#N/A,FALSE,"4WD"}</definedName>
    <definedName name="대부" localSheetId="8" hidden="1">{#N/A,#N/A,FALSE,"단축1";#N/A,#N/A,FALSE,"단축2";#N/A,#N/A,FALSE,"단축3";#N/A,#N/A,FALSE,"장축";#N/A,#N/A,FALSE,"4WD"}</definedName>
    <definedName name="대부" hidden="1">{#N/A,#N/A,FALSE,"단축1";#N/A,#N/A,FALSE,"단축2";#N/A,#N/A,FALSE,"단축3";#N/A,#N/A,FALSE,"장축";#N/A,#N/A,FALSE,"4WD"}</definedName>
    <definedName name="대책서" localSheetId="2" hidden="1">{#N/A,#N/A,FALSE,"단축1";#N/A,#N/A,FALSE,"단축2";#N/A,#N/A,FALSE,"단축3";#N/A,#N/A,FALSE,"장축";#N/A,#N/A,FALSE,"4WD"}</definedName>
    <definedName name="대책서" localSheetId="0" hidden="1">{#N/A,#N/A,FALSE,"단축1";#N/A,#N/A,FALSE,"단축2";#N/A,#N/A,FALSE,"단축3";#N/A,#N/A,FALSE,"장축";#N/A,#N/A,FALSE,"4WD"}</definedName>
    <definedName name="대책서" localSheetId="1" hidden="1">{#N/A,#N/A,FALSE,"단축1";#N/A,#N/A,FALSE,"단축2";#N/A,#N/A,FALSE,"단축3";#N/A,#N/A,FALSE,"장축";#N/A,#N/A,FALSE,"4WD"}</definedName>
    <definedName name="대책서" localSheetId="8" hidden="1">{#N/A,#N/A,FALSE,"단축1";#N/A,#N/A,FALSE,"단축2";#N/A,#N/A,FALSE,"단축3";#N/A,#N/A,FALSE,"장축";#N/A,#N/A,FALSE,"4WD"}</definedName>
    <definedName name="대책서" hidden="1">{#N/A,#N/A,FALSE,"단축1";#N/A,#N/A,FALSE,"단축2";#N/A,#N/A,FALSE,"단축3";#N/A,#N/A,FALSE,"장축";#N/A,#N/A,FALSE,"4WD"}</definedName>
    <definedName name="ㄹㅇㅀ" localSheetId="2" hidden="1">{#N/A,#N/A,FALSE,"단축1";#N/A,#N/A,FALSE,"단축2";#N/A,#N/A,FALSE,"단축3";#N/A,#N/A,FALSE,"장축";#N/A,#N/A,FALSE,"4WD"}</definedName>
    <definedName name="ㄹㅇㅀ" localSheetId="0" hidden="1">{#N/A,#N/A,FALSE,"단축1";#N/A,#N/A,FALSE,"단축2";#N/A,#N/A,FALSE,"단축3";#N/A,#N/A,FALSE,"장축";#N/A,#N/A,FALSE,"4WD"}</definedName>
    <definedName name="ㄹㅇㅀ" localSheetId="1" hidden="1">{#N/A,#N/A,FALSE,"단축1";#N/A,#N/A,FALSE,"단축2";#N/A,#N/A,FALSE,"단축3";#N/A,#N/A,FALSE,"장축";#N/A,#N/A,FALSE,"4WD"}</definedName>
    <definedName name="ㄹㅇㅀ" localSheetId="8" hidden="1">{#N/A,#N/A,FALSE,"단축1";#N/A,#N/A,FALSE,"단축2";#N/A,#N/A,FALSE,"단축3";#N/A,#N/A,FALSE,"장축";#N/A,#N/A,FALSE,"4WD"}</definedName>
    <definedName name="ㄹㅇㅀ" hidden="1">{#N/A,#N/A,FALSE,"단축1";#N/A,#N/A,FALSE,"단축2";#N/A,#N/A,FALSE,"단축3";#N/A,#N/A,FALSE,"장축";#N/A,#N/A,FALSE,"4WD"}</definedName>
    <definedName name="ㄹㅇㅇㄹ" localSheetId="2" hidden="1">{#N/A,#N/A,FALSE,"단축1";#N/A,#N/A,FALSE,"단축2";#N/A,#N/A,FALSE,"단축3";#N/A,#N/A,FALSE,"장축";#N/A,#N/A,FALSE,"4WD"}</definedName>
    <definedName name="ㄹㅇㅇㄹ" localSheetId="0" hidden="1">{#N/A,#N/A,FALSE,"단축1";#N/A,#N/A,FALSE,"단축2";#N/A,#N/A,FALSE,"단축3";#N/A,#N/A,FALSE,"장축";#N/A,#N/A,FALSE,"4WD"}</definedName>
    <definedName name="ㄹㅇㅇㄹ" localSheetId="1" hidden="1">{#N/A,#N/A,FALSE,"단축1";#N/A,#N/A,FALSE,"단축2";#N/A,#N/A,FALSE,"단축3";#N/A,#N/A,FALSE,"장축";#N/A,#N/A,FALSE,"4WD"}</definedName>
    <definedName name="ㄹㅇㅇㄹ" localSheetId="8" hidden="1">{#N/A,#N/A,FALSE,"단축1";#N/A,#N/A,FALSE,"단축2";#N/A,#N/A,FALSE,"단축3";#N/A,#N/A,FALSE,"장축";#N/A,#N/A,FALSE,"4WD"}</definedName>
    <definedName name="ㄹㅇㅇㄹ" hidden="1">{#N/A,#N/A,FALSE,"단축1";#N/A,#N/A,FALSE,"단축2";#N/A,#N/A,FALSE,"단축3";#N/A,#N/A,FALSE,"장축";#N/A,#N/A,FALSE,"4WD"}</definedName>
    <definedName name="러시아" localSheetId="2" hidden="1">{#N/A,#N/A,FALSE,"단축1";#N/A,#N/A,FALSE,"단축2";#N/A,#N/A,FALSE,"단축3";#N/A,#N/A,FALSE,"장축";#N/A,#N/A,FALSE,"4WD"}</definedName>
    <definedName name="러시아" localSheetId="0" hidden="1">{#N/A,#N/A,FALSE,"단축1";#N/A,#N/A,FALSE,"단축2";#N/A,#N/A,FALSE,"단축3";#N/A,#N/A,FALSE,"장축";#N/A,#N/A,FALSE,"4WD"}</definedName>
    <definedName name="러시아" localSheetId="1" hidden="1">{#N/A,#N/A,FALSE,"단축1";#N/A,#N/A,FALSE,"단축2";#N/A,#N/A,FALSE,"단축3";#N/A,#N/A,FALSE,"장축";#N/A,#N/A,FALSE,"4WD"}</definedName>
    <definedName name="러시아" localSheetId="8" hidden="1">{#N/A,#N/A,FALSE,"단축1";#N/A,#N/A,FALSE,"단축2";#N/A,#N/A,FALSE,"단축3";#N/A,#N/A,FALSE,"장축";#N/A,#N/A,FALSE,"4WD"}</definedName>
    <definedName name="러시아" hidden="1">{#N/A,#N/A,FALSE,"단축1";#N/A,#N/A,FALSE,"단축2";#N/A,#N/A,FALSE,"단축3";#N/A,#N/A,FALSE,"장축";#N/A,#N/A,FALSE,"4WD"}</definedName>
    <definedName name="로커커버" localSheetId="2" hidden="1">{#N/A,#N/A,FALSE,"단축1";#N/A,#N/A,FALSE,"단축2";#N/A,#N/A,FALSE,"단축3";#N/A,#N/A,FALSE,"장축";#N/A,#N/A,FALSE,"4WD"}</definedName>
    <definedName name="로커커버" localSheetId="0" hidden="1">{#N/A,#N/A,FALSE,"단축1";#N/A,#N/A,FALSE,"단축2";#N/A,#N/A,FALSE,"단축3";#N/A,#N/A,FALSE,"장축";#N/A,#N/A,FALSE,"4WD"}</definedName>
    <definedName name="로커커버" localSheetId="1" hidden="1">{#N/A,#N/A,FALSE,"단축1";#N/A,#N/A,FALSE,"단축2";#N/A,#N/A,FALSE,"단축3";#N/A,#N/A,FALSE,"장축";#N/A,#N/A,FALSE,"4WD"}</definedName>
    <definedName name="로커커버" localSheetId="8" hidden="1">{#N/A,#N/A,FALSE,"단축1";#N/A,#N/A,FALSE,"단축2";#N/A,#N/A,FALSE,"단축3";#N/A,#N/A,FALSE,"장축";#N/A,#N/A,FALSE,"4WD"}</definedName>
    <definedName name="로커커버" hidden="1">{#N/A,#N/A,FALSE,"단축1";#N/A,#N/A,FALSE,"단축2";#N/A,#N/A,FALSE,"단축3";#N/A,#N/A,FALSE,"장축";#N/A,#N/A,FALSE,"4WD"}</definedName>
    <definedName name="ㅀㅎㄷㄹ" localSheetId="2"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ㅀㅎㄷㄹ" localSheetId="0"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ㅀㅎㄷㄹ" localSheetId="1"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ㅀㅎㄷㄹ" localSheetId="8"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ㅀㅎㄷㄹ"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ㅁㄴㄻㄴㅇ" localSheetId="2"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ㅁㄴㄻㄴㅇ" localSheetId="0"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ㅁㄴㄻㄴㅇ" localSheetId="1"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ㅁㄴㄻㄴㅇ" localSheetId="8"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ㅁㄴㄻㄴㅇ" hidden="1">{#N/A,#N/A,FALSE,"Babenhausen 0km";#N/A,#N/A,FALSE,"Dortmund 0km ";#N/A,#N/A,FALSE,"Bebra  0km";#N/A,#N/A,FALSE,"Karben 0km";#N/A,#N/A,FALSE,"Australien 0km";#N/A,#N/A,FALSE,"Birmingham 0 Km";#N/A,#N/A,FALSE,"Brasilien 0km";#N/A,#N/A,FALSE,"Frankreich 0km";#N/A,#N/A,FALSE,"Kammerer 0km";#N/A,#N/A,FALSE,"Kienzle 0km";#N/A,#N/A,FALSE,"Malaysia 0km";#N/A,#N/A,FALSE,"Prag 0km";#N/A,#N/A,FALSE,"Schweiz 0km";#N/A,#N/A,FALSE,"Spanien 0km";#N/A,#N/A,FALSE,"USA 0km"}</definedName>
    <definedName name="ㅁㄴㅇㄹ" localSheetId="2"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ㅁㄴㅇㄹ" localSheetId="0"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ㅁㄴㅇㄹ" localSheetId="1"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ㅁㄴㅇㄹ" localSheetId="8"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ㅁㄴㅇㄹ" hidden="1">{TRUE,TRUE,-0.8,-17,963.6,637.8,FALSE,TRUE,TRUE,TRUE,0,1,#N/A,1,#N/A,18.0487804878049,42.7727272727273,1,FALSE,FALSE,3,TRUE,1,FALSE,100,"Swvu.Screen.","ACwvu.Screen.",#N/A,FALSE,FALSE,0.78740157480315,0.393700787401575,0.984251968503937,0.984251968503937,1,"","&amp;RH.Lehmhaus
VV54TQ
&amp;D",TRUE,TRUE,FALSE,FALSE,1,#N/A,1,1,"=R1C1:R67C11",FALSE,#N/A,#N/A,FALSE,FALSE,FALSE,9,300,300,FALSE,FALSE,TRUE,TRUE,TRUE}</definedName>
    <definedName name="ㅁㄴㅇㄹㄴㅁㄹ" localSheetId="2" hidden="1">{#N/A,#N/A,FALSE,"단축1";#N/A,#N/A,FALSE,"단축2";#N/A,#N/A,FALSE,"단축3";#N/A,#N/A,FALSE,"장축";#N/A,#N/A,FALSE,"4WD"}</definedName>
    <definedName name="ㅁㄴㅇㄹㄴㅁㄹ" localSheetId="0" hidden="1">{#N/A,#N/A,FALSE,"단축1";#N/A,#N/A,FALSE,"단축2";#N/A,#N/A,FALSE,"단축3";#N/A,#N/A,FALSE,"장축";#N/A,#N/A,FALSE,"4WD"}</definedName>
    <definedName name="ㅁㄴㅇㄹㄴㅁㄹ" localSheetId="1" hidden="1">{#N/A,#N/A,FALSE,"단축1";#N/A,#N/A,FALSE,"단축2";#N/A,#N/A,FALSE,"단축3";#N/A,#N/A,FALSE,"장축";#N/A,#N/A,FALSE,"4WD"}</definedName>
    <definedName name="ㅁㄴㅇㄹㄴㅁㄹ" localSheetId="8" hidden="1">{#N/A,#N/A,FALSE,"단축1";#N/A,#N/A,FALSE,"단축2";#N/A,#N/A,FALSE,"단축3";#N/A,#N/A,FALSE,"장축";#N/A,#N/A,FALSE,"4WD"}</definedName>
    <definedName name="ㅁㄴㅇㄹㄴㅁㄹ" hidden="1">{#N/A,#N/A,FALSE,"단축1";#N/A,#N/A,FALSE,"단축2";#N/A,#N/A,FALSE,"단축3";#N/A,#N/A,FALSE,"장축";#N/A,#N/A,FALSE,"4WD"}</definedName>
    <definedName name="ㅁㄴㅇㄹㄴㅇㅁ" localSheetId="2" hidden="1">{#N/A,#N/A,FALSE,"Australien";#N/A,#N/A,FALSE,"Birmingham";#N/A,#N/A,FALSE,"Brasilien";#N/A,#N/A,FALSE,"Prag";#N/A,#N/A,FALSE,"Spanien";#N/A,#N/A,FALSE,"Malaysia ( Com)";#N/A,#N/A,FALSE,"Malaysia (Instr)"}</definedName>
    <definedName name="ㅁㄴㅇㄹㄴㅇㅁ" localSheetId="0" hidden="1">{#N/A,#N/A,FALSE,"Australien";#N/A,#N/A,FALSE,"Birmingham";#N/A,#N/A,FALSE,"Brasilien";#N/A,#N/A,FALSE,"Prag";#N/A,#N/A,FALSE,"Spanien";#N/A,#N/A,FALSE,"Malaysia ( Com)";#N/A,#N/A,FALSE,"Malaysia (Instr)"}</definedName>
    <definedName name="ㅁㄴㅇㄹㄴㅇㅁ" localSheetId="1" hidden="1">{#N/A,#N/A,FALSE,"Australien";#N/A,#N/A,FALSE,"Birmingham";#N/A,#N/A,FALSE,"Brasilien";#N/A,#N/A,FALSE,"Prag";#N/A,#N/A,FALSE,"Spanien";#N/A,#N/A,FALSE,"Malaysia ( Com)";#N/A,#N/A,FALSE,"Malaysia (Instr)"}</definedName>
    <definedName name="ㅁㄴㅇㄹㄴㅇㅁ" localSheetId="8" hidden="1">{#N/A,#N/A,FALSE,"Australien";#N/A,#N/A,FALSE,"Birmingham";#N/A,#N/A,FALSE,"Brasilien";#N/A,#N/A,FALSE,"Prag";#N/A,#N/A,FALSE,"Spanien";#N/A,#N/A,FALSE,"Malaysia ( Com)";#N/A,#N/A,FALSE,"Malaysia (Instr)"}</definedName>
    <definedName name="ㅁㄴㅇㄹㄴㅇㅁ" hidden="1">{#N/A,#N/A,FALSE,"Australien";#N/A,#N/A,FALSE,"Birmingham";#N/A,#N/A,FALSE,"Brasilien";#N/A,#N/A,FALSE,"Prag";#N/A,#N/A,FALSE,"Spanien";#N/A,#N/A,FALSE,"Malaysia ( Com)";#N/A,#N/A,FALSE,"Malaysia (Instr)"}</definedName>
    <definedName name="ㅁㄴㅇㄻㄴ" localSheetId="2" hidden="1">{#N/A,#N/A,FALSE,"Australien";#N/A,#N/A,FALSE,"Birmingham";#N/A,#N/A,FALSE,"Brasilien";#N/A,#N/A,FALSE,"Prag";#N/A,#N/A,FALSE,"Spanien";#N/A,#N/A,FALSE,"Malaysia ( Com)";#N/A,#N/A,FALSE,"Malaysia (Instr)"}</definedName>
    <definedName name="ㅁㄴㅇㄻㄴ" localSheetId="0" hidden="1">{#N/A,#N/A,FALSE,"Australien";#N/A,#N/A,FALSE,"Birmingham";#N/A,#N/A,FALSE,"Brasilien";#N/A,#N/A,FALSE,"Prag";#N/A,#N/A,FALSE,"Spanien";#N/A,#N/A,FALSE,"Malaysia ( Com)";#N/A,#N/A,FALSE,"Malaysia (Instr)"}</definedName>
    <definedName name="ㅁㄴㅇㄻㄴ" localSheetId="1" hidden="1">{#N/A,#N/A,FALSE,"Australien";#N/A,#N/A,FALSE,"Birmingham";#N/A,#N/A,FALSE,"Brasilien";#N/A,#N/A,FALSE,"Prag";#N/A,#N/A,FALSE,"Spanien";#N/A,#N/A,FALSE,"Malaysia ( Com)";#N/A,#N/A,FALSE,"Malaysia (Instr)"}</definedName>
    <definedName name="ㅁㄴㅇㄻㄴ" localSheetId="8" hidden="1">{#N/A,#N/A,FALSE,"Australien";#N/A,#N/A,FALSE,"Birmingham";#N/A,#N/A,FALSE,"Brasilien";#N/A,#N/A,FALSE,"Prag";#N/A,#N/A,FALSE,"Spanien";#N/A,#N/A,FALSE,"Malaysia ( Com)";#N/A,#N/A,FALSE,"Malaysia (Instr)"}</definedName>
    <definedName name="ㅁㄴㅇㄻㄴ" hidden="1">{#N/A,#N/A,FALSE,"Australien";#N/A,#N/A,FALSE,"Birmingham";#N/A,#N/A,FALSE,"Brasilien";#N/A,#N/A,FALSE,"Prag";#N/A,#N/A,FALSE,"Spanien";#N/A,#N/A,FALSE,"Malaysia ( Com)";#N/A,#N/A,FALSE,"Malaysia (Instr)"}</definedName>
    <definedName name="ㅁㄹ" localSheetId="2" hidden="1">{#N/A,#N/A,FALSE,"단축1";#N/A,#N/A,FALSE,"단축2";#N/A,#N/A,FALSE,"단축3";#N/A,#N/A,FALSE,"장축";#N/A,#N/A,FALSE,"4WD"}</definedName>
    <definedName name="ㅁㄹ" localSheetId="0" hidden="1">{#N/A,#N/A,FALSE,"단축1";#N/A,#N/A,FALSE,"단축2";#N/A,#N/A,FALSE,"단축3";#N/A,#N/A,FALSE,"장축";#N/A,#N/A,FALSE,"4WD"}</definedName>
    <definedName name="ㅁㄹ" localSheetId="1" hidden="1">{#N/A,#N/A,FALSE,"단축1";#N/A,#N/A,FALSE,"단축2";#N/A,#N/A,FALSE,"단축3";#N/A,#N/A,FALSE,"장축";#N/A,#N/A,FALSE,"4WD"}</definedName>
    <definedName name="ㅁㄹ" localSheetId="8" hidden="1">{#N/A,#N/A,FALSE,"단축1";#N/A,#N/A,FALSE,"단축2";#N/A,#N/A,FALSE,"단축3";#N/A,#N/A,FALSE,"장축";#N/A,#N/A,FALSE,"4WD"}</definedName>
    <definedName name="ㅁㄹ" hidden="1">{#N/A,#N/A,FALSE,"단축1";#N/A,#N/A,FALSE,"단축2";#N/A,#N/A,FALSE,"단축3";#N/A,#N/A,FALSE,"장축";#N/A,#N/A,FALSE,"4WD"}</definedName>
    <definedName name="ㅁㄹㅇ" localSheetId="2" hidden="1">{#N/A,#N/A,FALSE,"단축1";#N/A,#N/A,FALSE,"단축2";#N/A,#N/A,FALSE,"단축3";#N/A,#N/A,FALSE,"장축";#N/A,#N/A,FALSE,"4WD"}</definedName>
    <definedName name="ㅁㄹㅇ" localSheetId="0" hidden="1">{#N/A,#N/A,FALSE,"단축1";#N/A,#N/A,FALSE,"단축2";#N/A,#N/A,FALSE,"단축3";#N/A,#N/A,FALSE,"장축";#N/A,#N/A,FALSE,"4WD"}</definedName>
    <definedName name="ㅁㄹㅇ" localSheetId="1" hidden="1">{#N/A,#N/A,FALSE,"단축1";#N/A,#N/A,FALSE,"단축2";#N/A,#N/A,FALSE,"단축3";#N/A,#N/A,FALSE,"장축";#N/A,#N/A,FALSE,"4WD"}</definedName>
    <definedName name="ㅁㄹㅇ" localSheetId="8" hidden="1">{#N/A,#N/A,FALSE,"단축1";#N/A,#N/A,FALSE,"단축2";#N/A,#N/A,FALSE,"단축3";#N/A,#N/A,FALSE,"장축";#N/A,#N/A,FALSE,"4WD"}</definedName>
    <definedName name="ㅁㄹㅇ" hidden="1">{#N/A,#N/A,FALSE,"단축1";#N/A,#N/A,FALSE,"단축2";#N/A,#N/A,FALSE,"단축3";#N/A,#N/A,FALSE,"장축";#N/A,#N/A,FALSE,"4WD"}</definedName>
    <definedName name="ㅁㅇㄱㅎ" localSheetId="2" hidden="1">{#N/A,#N/A,FALSE,"단축1";#N/A,#N/A,FALSE,"단축2";#N/A,#N/A,FALSE,"단축3";#N/A,#N/A,FALSE,"장축";#N/A,#N/A,FALSE,"4WD"}</definedName>
    <definedName name="ㅁㅇㄱㅎ" localSheetId="0" hidden="1">{#N/A,#N/A,FALSE,"단축1";#N/A,#N/A,FALSE,"단축2";#N/A,#N/A,FALSE,"단축3";#N/A,#N/A,FALSE,"장축";#N/A,#N/A,FALSE,"4WD"}</definedName>
    <definedName name="ㅁㅇㄱㅎ" localSheetId="1" hidden="1">{#N/A,#N/A,FALSE,"단축1";#N/A,#N/A,FALSE,"단축2";#N/A,#N/A,FALSE,"단축3";#N/A,#N/A,FALSE,"장축";#N/A,#N/A,FALSE,"4WD"}</definedName>
    <definedName name="ㅁㅇㄱㅎ" localSheetId="8" hidden="1">{#N/A,#N/A,FALSE,"단축1";#N/A,#N/A,FALSE,"단축2";#N/A,#N/A,FALSE,"단축3";#N/A,#N/A,FALSE,"장축";#N/A,#N/A,FALSE,"4WD"}</definedName>
    <definedName name="ㅁㅇㄱㅎ" hidden="1">{#N/A,#N/A,FALSE,"단축1";#N/A,#N/A,FALSE,"단축2";#N/A,#N/A,FALSE,"단축3";#N/A,#N/A,FALSE,"장축";#N/A,#N/A,FALSE,"4WD"}</definedName>
    <definedName name="ㅁㅇㄹ" localSheetId="2" hidden="1">{#N/A,#N/A,FALSE,"단축1";#N/A,#N/A,FALSE,"단축2";#N/A,#N/A,FALSE,"단축3";#N/A,#N/A,FALSE,"장축";#N/A,#N/A,FALSE,"4WD"}</definedName>
    <definedName name="ㅁㅇㄹ" localSheetId="0" hidden="1">{#N/A,#N/A,FALSE,"단축1";#N/A,#N/A,FALSE,"단축2";#N/A,#N/A,FALSE,"단축3";#N/A,#N/A,FALSE,"장축";#N/A,#N/A,FALSE,"4WD"}</definedName>
    <definedName name="ㅁㅇㄹ" localSheetId="1" hidden="1">{#N/A,#N/A,FALSE,"단축1";#N/A,#N/A,FALSE,"단축2";#N/A,#N/A,FALSE,"단축3";#N/A,#N/A,FALSE,"장축";#N/A,#N/A,FALSE,"4WD"}</definedName>
    <definedName name="ㅁㅇㄹ" localSheetId="8" hidden="1">{#N/A,#N/A,FALSE,"단축1";#N/A,#N/A,FALSE,"단축2";#N/A,#N/A,FALSE,"단축3";#N/A,#N/A,FALSE,"장축";#N/A,#N/A,FALSE,"4WD"}</definedName>
    <definedName name="ㅁㅇㄹ" hidden="1">{#N/A,#N/A,FALSE,"단축1";#N/A,#N/A,FALSE,"단축2";#N/A,#N/A,FALSE,"단축3";#N/A,#N/A,FALSE,"장축";#N/A,#N/A,FALSE,"4WD"}</definedName>
    <definedName name="ㅁㅇㅂㅈㄷㄹㅇ" localSheetId="2" hidden="1">{#N/A,#N/A,FALSE,"단축1";#N/A,#N/A,FALSE,"단축2";#N/A,#N/A,FALSE,"단축3";#N/A,#N/A,FALSE,"장축";#N/A,#N/A,FALSE,"4WD"}</definedName>
    <definedName name="ㅁㅇㅂㅈㄷㄹㅇ" localSheetId="0" hidden="1">{#N/A,#N/A,FALSE,"단축1";#N/A,#N/A,FALSE,"단축2";#N/A,#N/A,FALSE,"단축3";#N/A,#N/A,FALSE,"장축";#N/A,#N/A,FALSE,"4WD"}</definedName>
    <definedName name="ㅁㅇㅂㅈㄷㄹㅇ" localSheetId="1" hidden="1">{#N/A,#N/A,FALSE,"단축1";#N/A,#N/A,FALSE,"단축2";#N/A,#N/A,FALSE,"단축3";#N/A,#N/A,FALSE,"장축";#N/A,#N/A,FALSE,"4WD"}</definedName>
    <definedName name="ㅁㅇㅂㅈㄷㄹㅇ" localSheetId="8" hidden="1">{#N/A,#N/A,FALSE,"단축1";#N/A,#N/A,FALSE,"단축2";#N/A,#N/A,FALSE,"단축3";#N/A,#N/A,FALSE,"장축";#N/A,#N/A,FALSE,"4WD"}</definedName>
    <definedName name="ㅁㅇㅂㅈㄷㄹㅇ" hidden="1">{#N/A,#N/A,FALSE,"단축1";#N/A,#N/A,FALSE,"단축2";#N/A,#N/A,FALSE,"단축3";#N/A,#N/A,FALSE,"장축";#N/A,#N/A,FALSE,"4WD"}</definedName>
    <definedName name="ㅁㅈㅂㅈㅂ" localSheetId="0" hidden="1">#REF!</definedName>
    <definedName name="ㅁㅈㅂㅈㅂ" localSheetId="1" hidden="1">#REF!</definedName>
    <definedName name="ㅁㅈㅂㅈㅂ" localSheetId="8" hidden="1">#REF!</definedName>
    <definedName name="ㅁㅈㅂㅈㅂ" hidden="1">#REF!</definedName>
    <definedName name="목차" localSheetId="2" hidden="1">{#N/A,#N/A,FALSE,"단축1";#N/A,#N/A,FALSE,"단축2";#N/A,#N/A,FALSE,"단축3";#N/A,#N/A,FALSE,"장축";#N/A,#N/A,FALSE,"4WD"}</definedName>
    <definedName name="목차" localSheetId="0" hidden="1">{#N/A,#N/A,FALSE,"단축1";#N/A,#N/A,FALSE,"단축2";#N/A,#N/A,FALSE,"단축3";#N/A,#N/A,FALSE,"장축";#N/A,#N/A,FALSE,"4WD"}</definedName>
    <definedName name="목차" localSheetId="1" hidden="1">{#N/A,#N/A,FALSE,"단축1";#N/A,#N/A,FALSE,"단축2";#N/A,#N/A,FALSE,"단축3";#N/A,#N/A,FALSE,"장축";#N/A,#N/A,FALSE,"4WD"}</definedName>
    <definedName name="목차" localSheetId="8" hidden="1">{#N/A,#N/A,FALSE,"단축1";#N/A,#N/A,FALSE,"단축2";#N/A,#N/A,FALSE,"단축3";#N/A,#N/A,FALSE,"장축";#N/A,#N/A,FALSE,"4WD"}</definedName>
    <definedName name="목차" hidden="1">{#N/A,#N/A,FALSE,"단축1";#N/A,#N/A,FALSE,"단축2";#N/A,#N/A,FALSE,"단축3";#N/A,#N/A,FALSE,"장축";#N/A,#N/A,FALSE,"4WD"}</definedName>
    <definedName name="바로가기" localSheetId="2" hidden="1">{#N/A,#N/A,FALSE,"단축1";#N/A,#N/A,FALSE,"단축2";#N/A,#N/A,FALSE,"단축3";#N/A,#N/A,FALSE,"장축";#N/A,#N/A,FALSE,"4WD"}</definedName>
    <definedName name="바로가기" localSheetId="0" hidden="1">{#N/A,#N/A,FALSE,"단축1";#N/A,#N/A,FALSE,"단축2";#N/A,#N/A,FALSE,"단축3";#N/A,#N/A,FALSE,"장축";#N/A,#N/A,FALSE,"4WD"}</definedName>
    <definedName name="바로가기" localSheetId="1" hidden="1">{#N/A,#N/A,FALSE,"단축1";#N/A,#N/A,FALSE,"단축2";#N/A,#N/A,FALSE,"단축3";#N/A,#N/A,FALSE,"장축";#N/A,#N/A,FALSE,"4WD"}</definedName>
    <definedName name="바로가기" localSheetId="8" hidden="1">{#N/A,#N/A,FALSE,"단축1";#N/A,#N/A,FALSE,"단축2";#N/A,#N/A,FALSE,"단축3";#N/A,#N/A,FALSE,"장축";#N/A,#N/A,FALSE,"4WD"}</definedName>
    <definedName name="바로가기" hidden="1">{#N/A,#N/A,FALSE,"단축1";#N/A,#N/A,FALSE,"단축2";#N/A,#N/A,FALSE,"단축3";#N/A,#N/A,FALSE,"장축";#N/A,#N/A,FALSE,"4WD"}</definedName>
    <definedName name="박지호" localSheetId="2" hidden="1">{#N/A,#N/A,FALSE,"단축1";#N/A,#N/A,FALSE,"단축2";#N/A,#N/A,FALSE,"단축3";#N/A,#N/A,FALSE,"장축";#N/A,#N/A,FALSE,"4WD"}</definedName>
    <definedName name="박지호" localSheetId="0" hidden="1">{#N/A,#N/A,FALSE,"단축1";#N/A,#N/A,FALSE,"단축2";#N/A,#N/A,FALSE,"단축3";#N/A,#N/A,FALSE,"장축";#N/A,#N/A,FALSE,"4WD"}</definedName>
    <definedName name="박지호" localSheetId="1" hidden="1">{#N/A,#N/A,FALSE,"단축1";#N/A,#N/A,FALSE,"단축2";#N/A,#N/A,FALSE,"단축3";#N/A,#N/A,FALSE,"장축";#N/A,#N/A,FALSE,"4WD"}</definedName>
    <definedName name="박지호" localSheetId="8" hidden="1">{#N/A,#N/A,FALSE,"단축1";#N/A,#N/A,FALSE,"단축2";#N/A,#N/A,FALSE,"단축3";#N/A,#N/A,FALSE,"장축";#N/A,#N/A,FALSE,"4WD"}</definedName>
    <definedName name="박지호" hidden="1">{#N/A,#N/A,FALSE,"단축1";#N/A,#N/A,FALSE,"단축2";#N/A,#N/A,FALSE,"단축3";#N/A,#N/A,FALSE,"장축";#N/A,#N/A,FALSE,"4WD"}</definedName>
    <definedName name="변경목차" localSheetId="2" hidden="1">{#N/A,#N/A,FALSE,"단축1";#N/A,#N/A,FALSE,"단축2";#N/A,#N/A,FALSE,"단축3";#N/A,#N/A,FALSE,"장축";#N/A,#N/A,FALSE,"4WD"}</definedName>
    <definedName name="변경목차" localSheetId="0" hidden="1">{#N/A,#N/A,FALSE,"단축1";#N/A,#N/A,FALSE,"단축2";#N/A,#N/A,FALSE,"단축3";#N/A,#N/A,FALSE,"장축";#N/A,#N/A,FALSE,"4WD"}</definedName>
    <definedName name="변경목차" localSheetId="1" hidden="1">{#N/A,#N/A,FALSE,"단축1";#N/A,#N/A,FALSE,"단축2";#N/A,#N/A,FALSE,"단축3";#N/A,#N/A,FALSE,"장축";#N/A,#N/A,FALSE,"4WD"}</definedName>
    <definedName name="변경목차" localSheetId="8" hidden="1">{#N/A,#N/A,FALSE,"단축1";#N/A,#N/A,FALSE,"단축2";#N/A,#N/A,FALSE,"단축3";#N/A,#N/A,FALSE,"장축";#N/A,#N/A,FALSE,"4WD"}</definedName>
    <definedName name="변경목차" hidden="1">{#N/A,#N/A,FALSE,"단축1";#N/A,#N/A,FALSE,"단축2";#N/A,#N/A,FALSE,"단축3";#N/A,#N/A,FALSE,"장축";#N/A,#N/A,FALSE,"4WD"}</definedName>
    <definedName name="병" localSheetId="2" hidden="1">{#N/A,#N/A,FALSE,"단축1";#N/A,#N/A,FALSE,"단축2";#N/A,#N/A,FALSE,"단축3";#N/A,#N/A,FALSE,"장축";#N/A,#N/A,FALSE,"4WD"}</definedName>
    <definedName name="병" localSheetId="0" hidden="1">{#N/A,#N/A,FALSE,"단축1";#N/A,#N/A,FALSE,"단축2";#N/A,#N/A,FALSE,"단축3";#N/A,#N/A,FALSE,"장축";#N/A,#N/A,FALSE,"4WD"}</definedName>
    <definedName name="병" localSheetId="1" hidden="1">{#N/A,#N/A,FALSE,"단축1";#N/A,#N/A,FALSE,"단축2";#N/A,#N/A,FALSE,"단축3";#N/A,#N/A,FALSE,"장축";#N/A,#N/A,FALSE,"4WD"}</definedName>
    <definedName name="병" localSheetId="8" hidden="1">{#N/A,#N/A,FALSE,"단축1";#N/A,#N/A,FALSE,"단축2";#N/A,#N/A,FALSE,"단축3";#N/A,#N/A,FALSE,"장축";#N/A,#N/A,FALSE,"4WD"}</definedName>
    <definedName name="병" hidden="1">{#N/A,#N/A,FALSE,"단축1";#N/A,#N/A,FALSE,"단축2";#N/A,#N/A,FALSE,"단축3";#N/A,#N/A,FALSE,"장축";#N/A,#N/A,FALSE,"4WD"}</definedName>
    <definedName name="볼트수정" localSheetId="2" hidden="1">{#N/A,#N/A,FALSE,"단축1";#N/A,#N/A,FALSE,"단축2";#N/A,#N/A,FALSE,"단축3";#N/A,#N/A,FALSE,"장축";#N/A,#N/A,FALSE,"4WD"}</definedName>
    <definedName name="볼트수정" localSheetId="0" hidden="1">{#N/A,#N/A,FALSE,"단축1";#N/A,#N/A,FALSE,"단축2";#N/A,#N/A,FALSE,"단축3";#N/A,#N/A,FALSE,"장축";#N/A,#N/A,FALSE,"4WD"}</definedName>
    <definedName name="볼트수정" localSheetId="1" hidden="1">{#N/A,#N/A,FALSE,"단축1";#N/A,#N/A,FALSE,"단축2";#N/A,#N/A,FALSE,"단축3";#N/A,#N/A,FALSE,"장축";#N/A,#N/A,FALSE,"4WD"}</definedName>
    <definedName name="볼트수정" localSheetId="8" hidden="1">{#N/A,#N/A,FALSE,"단축1";#N/A,#N/A,FALSE,"단축2";#N/A,#N/A,FALSE,"단축3";#N/A,#N/A,FALSE,"장축";#N/A,#N/A,FALSE,"4WD"}</definedName>
    <definedName name="볼트수정" hidden="1">{#N/A,#N/A,FALSE,"단축1";#N/A,#N/A,FALSE,"단축2";#N/A,#N/A,FALSE,"단축3";#N/A,#N/A,FALSE,"장축";#N/A,#N/A,FALSE,"4WD"}</definedName>
    <definedName name="사양" localSheetId="2" hidden="1">{#N/A,#N/A,FALSE,"신규dep";#N/A,#N/A,FALSE,"신규dep-금형상각후";#N/A,#N/A,FALSE,"신규dep-연구비상각후";#N/A,#N/A,FALSE,"신규dep-기계,공구상각후"}</definedName>
    <definedName name="사양" localSheetId="0" hidden="1">{#N/A,#N/A,FALSE,"신규dep";#N/A,#N/A,FALSE,"신규dep-금형상각후";#N/A,#N/A,FALSE,"신규dep-연구비상각후";#N/A,#N/A,FALSE,"신규dep-기계,공구상각후"}</definedName>
    <definedName name="사양" localSheetId="1" hidden="1">{#N/A,#N/A,FALSE,"신규dep";#N/A,#N/A,FALSE,"신규dep-금형상각후";#N/A,#N/A,FALSE,"신규dep-연구비상각후";#N/A,#N/A,FALSE,"신규dep-기계,공구상각후"}</definedName>
    <definedName name="사양" localSheetId="8" hidden="1">{#N/A,#N/A,FALSE,"신규dep";#N/A,#N/A,FALSE,"신규dep-금형상각후";#N/A,#N/A,FALSE,"신규dep-연구비상각후";#N/A,#N/A,FALSE,"신규dep-기계,공구상각후"}</definedName>
    <definedName name="사양" hidden="1">{#N/A,#N/A,FALSE,"신규dep";#N/A,#N/A,FALSE,"신규dep-금형상각후";#N/A,#N/A,FALSE,"신규dep-연구비상각후";#N/A,#N/A,FALSE,"신규dep-기계,공구상각후"}</definedName>
    <definedName name="새세" localSheetId="2" hidden="1">{#N/A,#N/A,FALSE,"단축1";#N/A,#N/A,FALSE,"단축2";#N/A,#N/A,FALSE,"단축3";#N/A,#N/A,FALSE,"장축";#N/A,#N/A,FALSE,"4WD"}</definedName>
    <definedName name="새세" localSheetId="0" hidden="1">{#N/A,#N/A,FALSE,"단축1";#N/A,#N/A,FALSE,"단축2";#N/A,#N/A,FALSE,"단축3";#N/A,#N/A,FALSE,"장축";#N/A,#N/A,FALSE,"4WD"}</definedName>
    <definedName name="새세" localSheetId="1" hidden="1">{#N/A,#N/A,FALSE,"단축1";#N/A,#N/A,FALSE,"단축2";#N/A,#N/A,FALSE,"단축3";#N/A,#N/A,FALSE,"장축";#N/A,#N/A,FALSE,"4WD"}</definedName>
    <definedName name="새세" localSheetId="8" hidden="1">{#N/A,#N/A,FALSE,"단축1";#N/A,#N/A,FALSE,"단축2";#N/A,#N/A,FALSE,"단축3";#N/A,#N/A,FALSE,"장축";#N/A,#N/A,FALSE,"4WD"}</definedName>
    <definedName name="새세" hidden="1">{#N/A,#N/A,FALSE,"단축1";#N/A,#N/A,FALSE,"단축2";#N/A,#N/A,FALSE,"단축3";#N/A,#N/A,FALSE,"장축";#N/A,#N/A,FALSE,"4WD"}</definedName>
    <definedName name="셀리카" localSheetId="0" hidden="1">#REF!</definedName>
    <definedName name="셀리카" localSheetId="1" hidden="1">#REF!</definedName>
    <definedName name="셀리카" localSheetId="8" hidden="1">#REF!</definedName>
    <definedName name="셀리카" hidden="1">#REF!</definedName>
    <definedName name="소뮨" localSheetId="2" hidden="1">{#N/A,#N/A,FALSE,"단축1";#N/A,#N/A,FALSE,"단축2";#N/A,#N/A,FALSE,"단축3";#N/A,#N/A,FALSE,"장축";#N/A,#N/A,FALSE,"4WD"}</definedName>
    <definedName name="소뮨" localSheetId="0" hidden="1">{#N/A,#N/A,FALSE,"단축1";#N/A,#N/A,FALSE,"단축2";#N/A,#N/A,FALSE,"단축3";#N/A,#N/A,FALSE,"장축";#N/A,#N/A,FALSE,"4WD"}</definedName>
    <definedName name="소뮨" localSheetId="1" hidden="1">{#N/A,#N/A,FALSE,"단축1";#N/A,#N/A,FALSE,"단축2";#N/A,#N/A,FALSE,"단축3";#N/A,#N/A,FALSE,"장축";#N/A,#N/A,FALSE,"4WD"}</definedName>
    <definedName name="소뮨" localSheetId="8" hidden="1">{#N/A,#N/A,FALSE,"단축1";#N/A,#N/A,FALSE,"단축2";#N/A,#N/A,FALSE,"단축3";#N/A,#N/A,FALSE,"장축";#N/A,#N/A,FALSE,"4WD"}</definedName>
    <definedName name="소뮨" hidden="1">{#N/A,#N/A,FALSE,"단축1";#N/A,#N/A,FALSE,"단축2";#N/A,#N/A,FALSE,"단축3";#N/A,#N/A,FALSE,"장축";#N/A,#N/A,FALSE,"4WD"}</definedName>
    <definedName name="소하프로젝트" localSheetId="2" hidden="1">{#N/A,#N/A,FALSE,"단축1";#N/A,#N/A,FALSE,"단축2";#N/A,#N/A,FALSE,"단축3";#N/A,#N/A,FALSE,"장축";#N/A,#N/A,FALSE,"4WD"}</definedName>
    <definedName name="소하프로젝트" localSheetId="0" hidden="1">{#N/A,#N/A,FALSE,"단축1";#N/A,#N/A,FALSE,"단축2";#N/A,#N/A,FALSE,"단축3";#N/A,#N/A,FALSE,"장축";#N/A,#N/A,FALSE,"4WD"}</definedName>
    <definedName name="소하프로젝트" localSheetId="1" hidden="1">{#N/A,#N/A,FALSE,"단축1";#N/A,#N/A,FALSE,"단축2";#N/A,#N/A,FALSE,"단축3";#N/A,#N/A,FALSE,"장축";#N/A,#N/A,FALSE,"4WD"}</definedName>
    <definedName name="소하프로젝트" localSheetId="8" hidden="1">{#N/A,#N/A,FALSE,"단축1";#N/A,#N/A,FALSE,"단축2";#N/A,#N/A,FALSE,"단축3";#N/A,#N/A,FALSE,"장축";#N/A,#N/A,FALSE,"4WD"}</definedName>
    <definedName name="소하프로젝트" hidden="1">{#N/A,#N/A,FALSE,"단축1";#N/A,#N/A,FALSE,"단축2";#N/A,#N/A,FALSE,"단축3";#N/A,#N/A,FALSE,"장축";#N/A,#N/A,FALSE,"4WD"}</definedName>
    <definedName name="쇼바2" localSheetId="2" hidden="1">{#N/A,#N/A,FALSE,"단축1";#N/A,#N/A,FALSE,"단축2";#N/A,#N/A,FALSE,"단축3";#N/A,#N/A,FALSE,"장축";#N/A,#N/A,FALSE,"4WD"}</definedName>
    <definedName name="쇼바2" localSheetId="0" hidden="1">{#N/A,#N/A,FALSE,"단축1";#N/A,#N/A,FALSE,"단축2";#N/A,#N/A,FALSE,"단축3";#N/A,#N/A,FALSE,"장축";#N/A,#N/A,FALSE,"4WD"}</definedName>
    <definedName name="쇼바2" localSheetId="1" hidden="1">{#N/A,#N/A,FALSE,"단축1";#N/A,#N/A,FALSE,"단축2";#N/A,#N/A,FALSE,"단축3";#N/A,#N/A,FALSE,"장축";#N/A,#N/A,FALSE,"4WD"}</definedName>
    <definedName name="쇼바2" localSheetId="8" hidden="1">{#N/A,#N/A,FALSE,"단축1";#N/A,#N/A,FALSE,"단축2";#N/A,#N/A,FALSE,"단축3";#N/A,#N/A,FALSE,"장축";#N/A,#N/A,FALSE,"4WD"}</definedName>
    <definedName name="쇼바2" hidden="1">{#N/A,#N/A,FALSE,"단축1";#N/A,#N/A,FALSE,"단축2";#N/A,#N/A,FALSE,"단축3";#N/A,#N/A,FALSE,"장축";#N/A,#N/A,FALSE,"4WD"}</definedName>
    <definedName name="신기술_신공법" localSheetId="2" hidden="1">{#N/A,#N/A,FALSE,"단축1";#N/A,#N/A,FALSE,"단축2";#N/A,#N/A,FALSE,"단축3";#N/A,#N/A,FALSE,"장축";#N/A,#N/A,FALSE,"4WD"}</definedName>
    <definedName name="신기술_신공법" localSheetId="0" hidden="1">{#N/A,#N/A,FALSE,"단축1";#N/A,#N/A,FALSE,"단축2";#N/A,#N/A,FALSE,"단축3";#N/A,#N/A,FALSE,"장축";#N/A,#N/A,FALSE,"4WD"}</definedName>
    <definedName name="신기술_신공법" localSheetId="1" hidden="1">{#N/A,#N/A,FALSE,"단축1";#N/A,#N/A,FALSE,"단축2";#N/A,#N/A,FALSE,"단축3";#N/A,#N/A,FALSE,"장축";#N/A,#N/A,FALSE,"4WD"}</definedName>
    <definedName name="신기술_신공법" localSheetId="8" hidden="1">{#N/A,#N/A,FALSE,"단축1";#N/A,#N/A,FALSE,"단축2";#N/A,#N/A,FALSE,"단축3";#N/A,#N/A,FALSE,"장축";#N/A,#N/A,FALSE,"4WD"}</definedName>
    <definedName name="신기술_신공법" hidden="1">{#N/A,#N/A,FALSE,"단축1";#N/A,#N/A,FALSE,"단축2";#N/A,#N/A,FALSE,"단축3";#N/A,#N/A,FALSE,"장축";#N/A,#N/A,FALSE,"4WD"}</definedName>
    <definedName name="신차품질일정" localSheetId="2" hidden="1">{#N/A,#N/A,FALSE,"단축1";#N/A,#N/A,FALSE,"단축2";#N/A,#N/A,FALSE,"단축3";#N/A,#N/A,FALSE,"장축";#N/A,#N/A,FALSE,"4WD"}</definedName>
    <definedName name="신차품질일정" localSheetId="0" hidden="1">{#N/A,#N/A,FALSE,"단축1";#N/A,#N/A,FALSE,"단축2";#N/A,#N/A,FALSE,"단축3";#N/A,#N/A,FALSE,"장축";#N/A,#N/A,FALSE,"4WD"}</definedName>
    <definedName name="신차품질일정" localSheetId="1" hidden="1">{#N/A,#N/A,FALSE,"단축1";#N/A,#N/A,FALSE,"단축2";#N/A,#N/A,FALSE,"단축3";#N/A,#N/A,FALSE,"장축";#N/A,#N/A,FALSE,"4WD"}</definedName>
    <definedName name="신차품질일정" localSheetId="8" hidden="1">{#N/A,#N/A,FALSE,"단축1";#N/A,#N/A,FALSE,"단축2";#N/A,#N/A,FALSE,"단축3";#N/A,#N/A,FALSE,"장축";#N/A,#N/A,FALSE,"4WD"}</definedName>
    <definedName name="신차품질일정" hidden="1">{#N/A,#N/A,FALSE,"단축1";#N/A,#N/A,FALSE,"단축2";#N/A,#N/A,FALSE,"단축3";#N/A,#N/A,FALSE,"장축";#N/A,#N/A,FALSE,"4WD"}</definedName>
    <definedName name="실적집계" localSheetId="2" hidden="1">{#N/A,#N/A,FALSE,"단축1";#N/A,#N/A,FALSE,"단축2";#N/A,#N/A,FALSE,"단축3";#N/A,#N/A,FALSE,"장축";#N/A,#N/A,FALSE,"4WD"}</definedName>
    <definedName name="실적집계" localSheetId="0" hidden="1">{#N/A,#N/A,FALSE,"단축1";#N/A,#N/A,FALSE,"단축2";#N/A,#N/A,FALSE,"단축3";#N/A,#N/A,FALSE,"장축";#N/A,#N/A,FALSE,"4WD"}</definedName>
    <definedName name="실적집계" localSheetId="1" hidden="1">{#N/A,#N/A,FALSE,"단축1";#N/A,#N/A,FALSE,"단축2";#N/A,#N/A,FALSE,"단축3";#N/A,#N/A,FALSE,"장축";#N/A,#N/A,FALSE,"4WD"}</definedName>
    <definedName name="실적집계" localSheetId="8" hidden="1">{#N/A,#N/A,FALSE,"단축1";#N/A,#N/A,FALSE,"단축2";#N/A,#N/A,FALSE,"단축3";#N/A,#N/A,FALSE,"장축";#N/A,#N/A,FALSE,"4WD"}</definedName>
    <definedName name="실적집계" hidden="1">{#N/A,#N/A,FALSE,"단축1";#N/A,#N/A,FALSE,"단축2";#N/A,#N/A,FALSE,"단축3";#N/A,#N/A,FALSE,"장축";#N/A,#N/A,FALSE,"4WD"}</definedName>
    <definedName name="ㅇㄹ" localSheetId="2" hidden="1">{#N/A,#N/A,FALSE,"단축1";#N/A,#N/A,FALSE,"단축2";#N/A,#N/A,FALSE,"단축3";#N/A,#N/A,FALSE,"장축";#N/A,#N/A,FALSE,"4WD"}</definedName>
    <definedName name="ㅇㄹ" localSheetId="0" hidden="1">{#N/A,#N/A,FALSE,"단축1";#N/A,#N/A,FALSE,"단축2";#N/A,#N/A,FALSE,"단축3";#N/A,#N/A,FALSE,"장축";#N/A,#N/A,FALSE,"4WD"}</definedName>
    <definedName name="ㅇㄹ" localSheetId="1" hidden="1">{#N/A,#N/A,FALSE,"단축1";#N/A,#N/A,FALSE,"단축2";#N/A,#N/A,FALSE,"단축3";#N/A,#N/A,FALSE,"장축";#N/A,#N/A,FALSE,"4WD"}</definedName>
    <definedName name="ㅇㄹ" localSheetId="8" hidden="1">{#N/A,#N/A,FALSE,"단축1";#N/A,#N/A,FALSE,"단축2";#N/A,#N/A,FALSE,"단축3";#N/A,#N/A,FALSE,"장축";#N/A,#N/A,FALSE,"4WD"}</definedName>
    <definedName name="ㅇㄹ" hidden="1">{#N/A,#N/A,FALSE,"단축1";#N/A,#N/A,FALSE,"단축2";#N/A,#N/A,FALSE,"단축3";#N/A,#N/A,FALSE,"장축";#N/A,#N/A,FALSE,"4WD"}</definedName>
    <definedName name="ㅇㄹㄴ" localSheetId="2" hidden="1">{#N/A,#N/A,FALSE,"단축1";#N/A,#N/A,FALSE,"단축2";#N/A,#N/A,FALSE,"단축3";#N/A,#N/A,FALSE,"장축";#N/A,#N/A,FALSE,"4WD"}</definedName>
    <definedName name="ㅇㄹㄴ" localSheetId="0" hidden="1">{#N/A,#N/A,FALSE,"단축1";#N/A,#N/A,FALSE,"단축2";#N/A,#N/A,FALSE,"단축3";#N/A,#N/A,FALSE,"장축";#N/A,#N/A,FALSE,"4WD"}</definedName>
    <definedName name="ㅇㄹㄴ" localSheetId="1" hidden="1">{#N/A,#N/A,FALSE,"단축1";#N/A,#N/A,FALSE,"단축2";#N/A,#N/A,FALSE,"단축3";#N/A,#N/A,FALSE,"장축";#N/A,#N/A,FALSE,"4WD"}</definedName>
    <definedName name="ㅇㄹㄴ" localSheetId="8" hidden="1">{#N/A,#N/A,FALSE,"단축1";#N/A,#N/A,FALSE,"단축2";#N/A,#N/A,FALSE,"단축3";#N/A,#N/A,FALSE,"장축";#N/A,#N/A,FALSE,"4WD"}</definedName>
    <definedName name="ㅇㄹㄴ" hidden="1">{#N/A,#N/A,FALSE,"단축1";#N/A,#N/A,FALSE,"단축2";#N/A,#N/A,FALSE,"단축3";#N/A,#N/A,FALSE,"장축";#N/A,#N/A,FALSE,"4WD"}</definedName>
    <definedName name="ㅇ롱" localSheetId="2" hidden="1">{#N/A,#N/A,FALSE,"단축1";#N/A,#N/A,FALSE,"단축2";#N/A,#N/A,FALSE,"단축3";#N/A,#N/A,FALSE,"장축";#N/A,#N/A,FALSE,"4WD"}</definedName>
    <definedName name="ㅇ롱" localSheetId="0" hidden="1">{#N/A,#N/A,FALSE,"단축1";#N/A,#N/A,FALSE,"단축2";#N/A,#N/A,FALSE,"단축3";#N/A,#N/A,FALSE,"장축";#N/A,#N/A,FALSE,"4WD"}</definedName>
    <definedName name="ㅇ롱" localSheetId="1" hidden="1">{#N/A,#N/A,FALSE,"단축1";#N/A,#N/A,FALSE,"단축2";#N/A,#N/A,FALSE,"단축3";#N/A,#N/A,FALSE,"장축";#N/A,#N/A,FALSE,"4WD"}</definedName>
    <definedName name="ㅇ롱" localSheetId="8" hidden="1">{#N/A,#N/A,FALSE,"단축1";#N/A,#N/A,FALSE,"단축2";#N/A,#N/A,FALSE,"단축3";#N/A,#N/A,FALSE,"장축";#N/A,#N/A,FALSE,"4WD"}</definedName>
    <definedName name="ㅇ롱" hidden="1">{#N/A,#N/A,FALSE,"단축1";#N/A,#N/A,FALSE,"단축2";#N/A,#N/A,FALSE,"단축3";#N/A,#N/A,FALSE,"장축";#N/A,#N/A,FALSE,"4WD"}</definedName>
    <definedName name="ㅇ류" localSheetId="2" hidden="1">{#N/A,#N/A,FALSE,"단축1";#N/A,#N/A,FALSE,"단축2";#N/A,#N/A,FALSE,"단축3";#N/A,#N/A,FALSE,"장축";#N/A,#N/A,FALSE,"4WD"}</definedName>
    <definedName name="ㅇ류" localSheetId="0" hidden="1">{#N/A,#N/A,FALSE,"단축1";#N/A,#N/A,FALSE,"단축2";#N/A,#N/A,FALSE,"단축3";#N/A,#N/A,FALSE,"장축";#N/A,#N/A,FALSE,"4WD"}</definedName>
    <definedName name="ㅇ류" localSheetId="1" hidden="1">{#N/A,#N/A,FALSE,"단축1";#N/A,#N/A,FALSE,"단축2";#N/A,#N/A,FALSE,"단축3";#N/A,#N/A,FALSE,"장축";#N/A,#N/A,FALSE,"4WD"}</definedName>
    <definedName name="ㅇ류" localSheetId="8" hidden="1">{#N/A,#N/A,FALSE,"단축1";#N/A,#N/A,FALSE,"단축2";#N/A,#N/A,FALSE,"단축3";#N/A,#N/A,FALSE,"장축";#N/A,#N/A,FALSE,"4WD"}</definedName>
    <definedName name="ㅇ류" hidden="1">{#N/A,#N/A,FALSE,"단축1";#N/A,#N/A,FALSE,"단축2";#N/A,#N/A,FALSE,"단축3";#N/A,#N/A,FALSE,"장축";#N/A,#N/A,FALSE,"4WD"}</definedName>
    <definedName name="ㅇ륭" localSheetId="2" hidden="1">{#N/A,#N/A,FALSE,"단축1";#N/A,#N/A,FALSE,"단축2";#N/A,#N/A,FALSE,"단축3";#N/A,#N/A,FALSE,"장축";#N/A,#N/A,FALSE,"4WD"}</definedName>
    <definedName name="ㅇ륭" localSheetId="0" hidden="1">{#N/A,#N/A,FALSE,"단축1";#N/A,#N/A,FALSE,"단축2";#N/A,#N/A,FALSE,"단축3";#N/A,#N/A,FALSE,"장축";#N/A,#N/A,FALSE,"4WD"}</definedName>
    <definedName name="ㅇ륭" localSheetId="1" hidden="1">{#N/A,#N/A,FALSE,"단축1";#N/A,#N/A,FALSE,"단축2";#N/A,#N/A,FALSE,"단축3";#N/A,#N/A,FALSE,"장축";#N/A,#N/A,FALSE,"4WD"}</definedName>
    <definedName name="ㅇ륭" localSheetId="8" hidden="1">{#N/A,#N/A,FALSE,"단축1";#N/A,#N/A,FALSE,"단축2";#N/A,#N/A,FALSE,"단축3";#N/A,#N/A,FALSE,"장축";#N/A,#N/A,FALSE,"4WD"}</definedName>
    <definedName name="ㅇ륭" hidden="1">{#N/A,#N/A,FALSE,"단축1";#N/A,#N/A,FALSE,"단축2";#N/A,#N/A,FALSE,"단축3";#N/A,#N/A,FALSE,"장축";#N/A,#N/A,FALSE,"4WD"}</definedName>
    <definedName name="ㅇㄻㄴㅇ롸ㅣ" localSheetId="2" hidden="1">{#N/A,#N/A,FALSE,"단축1";#N/A,#N/A,FALSE,"단축2";#N/A,#N/A,FALSE,"단축3";#N/A,#N/A,FALSE,"장축";#N/A,#N/A,FALSE,"4WD"}</definedName>
    <definedName name="ㅇㄻㄴㅇ롸ㅣ" localSheetId="0" hidden="1">{#N/A,#N/A,FALSE,"단축1";#N/A,#N/A,FALSE,"단축2";#N/A,#N/A,FALSE,"단축3";#N/A,#N/A,FALSE,"장축";#N/A,#N/A,FALSE,"4WD"}</definedName>
    <definedName name="ㅇㄻㄴㅇ롸ㅣ" localSheetId="1" hidden="1">{#N/A,#N/A,FALSE,"단축1";#N/A,#N/A,FALSE,"단축2";#N/A,#N/A,FALSE,"단축3";#N/A,#N/A,FALSE,"장축";#N/A,#N/A,FALSE,"4WD"}</definedName>
    <definedName name="ㅇㄻㄴㅇ롸ㅣ" localSheetId="8" hidden="1">{#N/A,#N/A,FALSE,"단축1";#N/A,#N/A,FALSE,"단축2";#N/A,#N/A,FALSE,"단축3";#N/A,#N/A,FALSE,"장축";#N/A,#N/A,FALSE,"4WD"}</definedName>
    <definedName name="ㅇㄻㄴㅇ롸ㅣ" hidden="1">{#N/A,#N/A,FALSE,"단축1";#N/A,#N/A,FALSE,"단축2";#N/A,#N/A,FALSE,"단축3";#N/A,#N/A,FALSE,"장축";#N/A,#N/A,FALSE,"4WD"}</definedName>
    <definedName name="ㅇㅀ호" localSheetId="2" hidden="1">{#N/A,#N/A,FALSE,"단축1";#N/A,#N/A,FALSE,"단축2";#N/A,#N/A,FALSE,"단축3";#N/A,#N/A,FALSE,"장축";#N/A,#N/A,FALSE,"4WD"}</definedName>
    <definedName name="ㅇㅀ호" localSheetId="0" hidden="1">{#N/A,#N/A,FALSE,"단축1";#N/A,#N/A,FALSE,"단축2";#N/A,#N/A,FALSE,"단축3";#N/A,#N/A,FALSE,"장축";#N/A,#N/A,FALSE,"4WD"}</definedName>
    <definedName name="ㅇㅀ호" localSheetId="1" hidden="1">{#N/A,#N/A,FALSE,"단축1";#N/A,#N/A,FALSE,"단축2";#N/A,#N/A,FALSE,"단축3";#N/A,#N/A,FALSE,"장축";#N/A,#N/A,FALSE,"4WD"}</definedName>
    <definedName name="ㅇㅀ호" localSheetId="8" hidden="1">{#N/A,#N/A,FALSE,"단축1";#N/A,#N/A,FALSE,"단축2";#N/A,#N/A,FALSE,"단축3";#N/A,#N/A,FALSE,"장축";#N/A,#N/A,FALSE,"4WD"}</definedName>
    <definedName name="ㅇㅀ호" hidden="1">{#N/A,#N/A,FALSE,"단축1";#N/A,#N/A,FALSE,"단축2";#N/A,#N/A,FALSE,"단축3";#N/A,#N/A,FALSE,"장축";#N/A,#N/A,FALSE,"4WD"}</definedName>
    <definedName name="ㅇㅇ" localSheetId="2" hidden="1">{#N/A,#N/A,FALSE,"단축1";#N/A,#N/A,FALSE,"단축2";#N/A,#N/A,FALSE,"단축3";#N/A,#N/A,FALSE,"장축";#N/A,#N/A,FALSE,"4WD"}</definedName>
    <definedName name="ㅇㅇ" localSheetId="0" hidden="1">{#N/A,#N/A,FALSE,"단축1";#N/A,#N/A,FALSE,"단축2";#N/A,#N/A,FALSE,"단축3";#N/A,#N/A,FALSE,"장축";#N/A,#N/A,FALSE,"4WD"}</definedName>
    <definedName name="ㅇㅇ" localSheetId="1" hidden="1">{#N/A,#N/A,FALSE,"단축1";#N/A,#N/A,FALSE,"단축2";#N/A,#N/A,FALSE,"단축3";#N/A,#N/A,FALSE,"장축";#N/A,#N/A,FALSE,"4WD"}</definedName>
    <definedName name="ㅇㅇ" localSheetId="8" hidden="1">{#N/A,#N/A,FALSE,"단축1";#N/A,#N/A,FALSE,"단축2";#N/A,#N/A,FALSE,"단축3";#N/A,#N/A,FALSE,"장축";#N/A,#N/A,FALSE,"4WD"}</definedName>
    <definedName name="ㅇㅇ" hidden="1">{#N/A,#N/A,FALSE,"단축1";#N/A,#N/A,FALSE,"단축2";#N/A,#N/A,FALSE,"단축3";#N/A,#N/A,FALSE,"장축";#N/A,#N/A,FALSE,"4WD"}</definedName>
    <definedName name="ㅇㅇㅇ" localSheetId="2" hidden="1">{#N/A,#N/A,FALSE,"단축1";#N/A,#N/A,FALSE,"단축2";#N/A,#N/A,FALSE,"단축3";#N/A,#N/A,FALSE,"장축";#N/A,#N/A,FALSE,"4WD"}</definedName>
    <definedName name="ㅇㅇㅇ" localSheetId="0" hidden="1">{#N/A,#N/A,FALSE,"단축1";#N/A,#N/A,FALSE,"단축2";#N/A,#N/A,FALSE,"단축3";#N/A,#N/A,FALSE,"장축";#N/A,#N/A,FALSE,"4WD"}</definedName>
    <definedName name="ㅇㅇㅇ" localSheetId="1" hidden="1">{#N/A,#N/A,FALSE,"단축1";#N/A,#N/A,FALSE,"단축2";#N/A,#N/A,FALSE,"단축3";#N/A,#N/A,FALSE,"장축";#N/A,#N/A,FALSE,"4WD"}</definedName>
    <definedName name="ㅇㅇㅇ" localSheetId="8" hidden="1">{#N/A,#N/A,FALSE,"단축1";#N/A,#N/A,FALSE,"단축2";#N/A,#N/A,FALSE,"단축3";#N/A,#N/A,FALSE,"장축";#N/A,#N/A,FALSE,"4WD"}</definedName>
    <definedName name="ㅇㅇㅇ" hidden="1">{#N/A,#N/A,FALSE,"단축1";#N/A,#N/A,FALSE,"단축2";#N/A,#N/A,FALSE,"단축3";#N/A,#N/A,FALSE,"장축";#N/A,#N/A,FALSE,"4WD"}</definedName>
    <definedName name="ㅇㅎㄹ" localSheetId="2" hidden="1">{#N/A,#N/A,FALSE,"단축1";#N/A,#N/A,FALSE,"단축2";#N/A,#N/A,FALSE,"단축3";#N/A,#N/A,FALSE,"장축";#N/A,#N/A,FALSE,"4WD"}</definedName>
    <definedName name="ㅇㅎㄹ" localSheetId="0" hidden="1">{#N/A,#N/A,FALSE,"단축1";#N/A,#N/A,FALSE,"단축2";#N/A,#N/A,FALSE,"단축3";#N/A,#N/A,FALSE,"장축";#N/A,#N/A,FALSE,"4WD"}</definedName>
    <definedName name="ㅇㅎㄹ" localSheetId="1" hidden="1">{#N/A,#N/A,FALSE,"단축1";#N/A,#N/A,FALSE,"단축2";#N/A,#N/A,FALSE,"단축3";#N/A,#N/A,FALSE,"장축";#N/A,#N/A,FALSE,"4WD"}</definedName>
    <definedName name="ㅇㅎㄹ" localSheetId="8" hidden="1">{#N/A,#N/A,FALSE,"단축1";#N/A,#N/A,FALSE,"단축2";#N/A,#N/A,FALSE,"단축3";#N/A,#N/A,FALSE,"장축";#N/A,#N/A,FALSE,"4WD"}</definedName>
    <definedName name="ㅇㅎㄹ" hidden="1">{#N/A,#N/A,FALSE,"단축1";#N/A,#N/A,FALSE,"단축2";#N/A,#N/A,FALSE,"단축3";#N/A,#N/A,FALSE,"장축";#N/A,#N/A,FALSE,"4WD"}</definedName>
    <definedName name="안현모" localSheetId="2" hidden="1">{#N/A,#N/A,FALSE,"단축1";#N/A,#N/A,FALSE,"단축2";#N/A,#N/A,FALSE,"단축3";#N/A,#N/A,FALSE,"장축";#N/A,#N/A,FALSE,"4WD"}</definedName>
    <definedName name="안현모" localSheetId="0" hidden="1">{#N/A,#N/A,FALSE,"단축1";#N/A,#N/A,FALSE,"단축2";#N/A,#N/A,FALSE,"단축3";#N/A,#N/A,FALSE,"장축";#N/A,#N/A,FALSE,"4WD"}</definedName>
    <definedName name="안현모" localSheetId="1" hidden="1">{#N/A,#N/A,FALSE,"단축1";#N/A,#N/A,FALSE,"단축2";#N/A,#N/A,FALSE,"단축3";#N/A,#N/A,FALSE,"장축";#N/A,#N/A,FALSE,"4WD"}</definedName>
    <definedName name="안현모" localSheetId="8" hidden="1">{#N/A,#N/A,FALSE,"단축1";#N/A,#N/A,FALSE,"단축2";#N/A,#N/A,FALSE,"단축3";#N/A,#N/A,FALSE,"장축";#N/A,#N/A,FALSE,"4WD"}</definedName>
    <definedName name="안현모" hidden="1">{#N/A,#N/A,FALSE,"단축1";#N/A,#N/A,FALSE,"단축2";#N/A,#N/A,FALSE,"단축3";#N/A,#N/A,FALSE,"장축";#N/A,#N/A,FALSE,"4WD"}</definedName>
    <definedName name="양식" localSheetId="2" hidden="1">{#N/A,#N/A,FALSE,"단축1";#N/A,#N/A,FALSE,"단축2";#N/A,#N/A,FALSE,"단축3";#N/A,#N/A,FALSE,"장축";#N/A,#N/A,FALSE,"4WD"}</definedName>
    <definedName name="양식" localSheetId="0" hidden="1">{#N/A,#N/A,FALSE,"단축1";#N/A,#N/A,FALSE,"단축2";#N/A,#N/A,FALSE,"단축3";#N/A,#N/A,FALSE,"장축";#N/A,#N/A,FALSE,"4WD"}</definedName>
    <definedName name="양식" localSheetId="1" hidden="1">{#N/A,#N/A,FALSE,"단축1";#N/A,#N/A,FALSE,"단축2";#N/A,#N/A,FALSE,"단축3";#N/A,#N/A,FALSE,"장축";#N/A,#N/A,FALSE,"4WD"}</definedName>
    <definedName name="양식" localSheetId="8" hidden="1">{#N/A,#N/A,FALSE,"단축1";#N/A,#N/A,FALSE,"단축2";#N/A,#N/A,FALSE,"단축3";#N/A,#N/A,FALSE,"장축";#N/A,#N/A,FALSE,"4WD"}</definedName>
    <definedName name="양식" hidden="1">{#N/A,#N/A,FALSE,"단축1";#N/A,#N/A,FALSE,"단축2";#N/A,#N/A,FALSE,"단축3";#N/A,#N/A,FALSE,"장축";#N/A,#N/A,FALSE,"4WD"}</definedName>
    <definedName name="양식1" localSheetId="2" hidden="1">{#N/A,#N/A,FALSE,"단축1";#N/A,#N/A,FALSE,"단축2";#N/A,#N/A,FALSE,"단축3";#N/A,#N/A,FALSE,"장축";#N/A,#N/A,FALSE,"4WD"}</definedName>
    <definedName name="양식1" localSheetId="0" hidden="1">{#N/A,#N/A,FALSE,"단축1";#N/A,#N/A,FALSE,"단축2";#N/A,#N/A,FALSE,"단축3";#N/A,#N/A,FALSE,"장축";#N/A,#N/A,FALSE,"4WD"}</definedName>
    <definedName name="양식1" localSheetId="1" hidden="1">{#N/A,#N/A,FALSE,"단축1";#N/A,#N/A,FALSE,"단축2";#N/A,#N/A,FALSE,"단축3";#N/A,#N/A,FALSE,"장축";#N/A,#N/A,FALSE,"4WD"}</definedName>
    <definedName name="양식1" localSheetId="8" hidden="1">{#N/A,#N/A,FALSE,"단축1";#N/A,#N/A,FALSE,"단축2";#N/A,#N/A,FALSE,"단축3";#N/A,#N/A,FALSE,"장축";#N/A,#N/A,FALSE,"4WD"}</definedName>
    <definedName name="양식1" hidden="1">{#N/A,#N/A,FALSE,"단축1";#N/A,#N/A,FALSE,"단축2";#N/A,#N/A,FALSE,"단축3";#N/A,#N/A,FALSE,"장축";#N/A,#N/A,FALSE,"4WD"}</definedName>
    <definedName name="오" localSheetId="2" hidden="1">{#N/A,#N/A,FALSE,"단축1";#N/A,#N/A,FALSE,"단축2";#N/A,#N/A,FALSE,"단축3";#N/A,#N/A,FALSE,"장축";#N/A,#N/A,FALSE,"4WD"}</definedName>
    <definedName name="오" localSheetId="0" hidden="1">{#N/A,#N/A,FALSE,"단축1";#N/A,#N/A,FALSE,"단축2";#N/A,#N/A,FALSE,"단축3";#N/A,#N/A,FALSE,"장축";#N/A,#N/A,FALSE,"4WD"}</definedName>
    <definedName name="오" localSheetId="1" hidden="1">{#N/A,#N/A,FALSE,"단축1";#N/A,#N/A,FALSE,"단축2";#N/A,#N/A,FALSE,"단축3";#N/A,#N/A,FALSE,"장축";#N/A,#N/A,FALSE,"4WD"}</definedName>
    <definedName name="오" localSheetId="8" hidden="1">{#N/A,#N/A,FALSE,"단축1";#N/A,#N/A,FALSE,"단축2";#N/A,#N/A,FALSE,"단축3";#N/A,#N/A,FALSE,"장축";#N/A,#N/A,FALSE,"4WD"}</definedName>
    <definedName name="오" hidden="1">{#N/A,#N/A,FALSE,"단축1";#N/A,#N/A,FALSE,"단축2";#N/A,#N/A,FALSE,"단축3";#N/A,#N/A,FALSE,"장축";#N/A,#N/A,FALSE,"4WD"}</definedName>
    <definedName name="요약" localSheetId="0" hidden="1">#REF!</definedName>
    <definedName name="요약" localSheetId="1" hidden="1">#REF!</definedName>
    <definedName name="요약" localSheetId="8" hidden="1">#REF!</definedName>
    <definedName name="요약" hidden="1">#REF!</definedName>
    <definedName name="유사차" localSheetId="2" hidden="1">{#N/A,#N/A,FALSE,"신규dep";#N/A,#N/A,FALSE,"신규dep-금형상각후";#N/A,#N/A,FALSE,"신규dep-연구비상각후";#N/A,#N/A,FALSE,"신규dep-기계,공구상각후"}</definedName>
    <definedName name="유사차" localSheetId="0" hidden="1">{#N/A,#N/A,FALSE,"신규dep";#N/A,#N/A,FALSE,"신규dep-금형상각후";#N/A,#N/A,FALSE,"신규dep-연구비상각후";#N/A,#N/A,FALSE,"신규dep-기계,공구상각후"}</definedName>
    <definedName name="유사차" localSheetId="1" hidden="1">{#N/A,#N/A,FALSE,"신규dep";#N/A,#N/A,FALSE,"신규dep-금형상각후";#N/A,#N/A,FALSE,"신규dep-연구비상각후";#N/A,#N/A,FALSE,"신규dep-기계,공구상각후"}</definedName>
    <definedName name="유사차" localSheetId="8" hidden="1">{#N/A,#N/A,FALSE,"신규dep";#N/A,#N/A,FALSE,"신규dep-금형상각후";#N/A,#N/A,FALSE,"신규dep-연구비상각후";#N/A,#N/A,FALSE,"신규dep-기계,공구상각후"}</definedName>
    <definedName name="유사차" hidden="1">{#N/A,#N/A,FALSE,"신규dep";#N/A,#N/A,FALSE,"신규dep-금형상각후";#N/A,#N/A,FALSE,"신규dep-연구비상각후";#N/A,#N/A,FALSE,"신규dep-기계,공구상각후"}</definedName>
    <definedName name="이혁준" localSheetId="2" hidden="1">{#N/A,#N/A,FALSE,"단축1";#N/A,#N/A,FALSE,"단축2";#N/A,#N/A,FALSE,"단축3";#N/A,#N/A,FALSE,"장축";#N/A,#N/A,FALSE,"4WD"}</definedName>
    <definedName name="이혁준" localSheetId="0" hidden="1">{#N/A,#N/A,FALSE,"단축1";#N/A,#N/A,FALSE,"단축2";#N/A,#N/A,FALSE,"단축3";#N/A,#N/A,FALSE,"장축";#N/A,#N/A,FALSE,"4WD"}</definedName>
    <definedName name="이혁준" localSheetId="1" hidden="1">{#N/A,#N/A,FALSE,"단축1";#N/A,#N/A,FALSE,"단축2";#N/A,#N/A,FALSE,"단축3";#N/A,#N/A,FALSE,"장축";#N/A,#N/A,FALSE,"4WD"}</definedName>
    <definedName name="이혁준" localSheetId="8" hidden="1">{#N/A,#N/A,FALSE,"단축1";#N/A,#N/A,FALSE,"단축2";#N/A,#N/A,FALSE,"단축3";#N/A,#N/A,FALSE,"장축";#N/A,#N/A,FALSE,"4WD"}</definedName>
    <definedName name="이혁준" hidden="1">{#N/A,#N/A,FALSE,"단축1";#N/A,#N/A,FALSE,"단축2";#N/A,#N/A,FALSE,"단축3";#N/A,#N/A,FALSE,"장축";#N/A,#N/A,FALSE,"4WD"}</definedName>
    <definedName name="ㅈㄴㄴ" localSheetId="2" hidden="1">{#N/A,#N/A,FALSE,"단축1";#N/A,#N/A,FALSE,"단축2";#N/A,#N/A,FALSE,"단축3";#N/A,#N/A,FALSE,"장축";#N/A,#N/A,FALSE,"4WD"}</definedName>
    <definedName name="ㅈㄴㄴ" localSheetId="0" hidden="1">{#N/A,#N/A,FALSE,"단축1";#N/A,#N/A,FALSE,"단축2";#N/A,#N/A,FALSE,"단축3";#N/A,#N/A,FALSE,"장축";#N/A,#N/A,FALSE,"4WD"}</definedName>
    <definedName name="ㅈㄴㄴ" localSheetId="1" hidden="1">{#N/A,#N/A,FALSE,"단축1";#N/A,#N/A,FALSE,"단축2";#N/A,#N/A,FALSE,"단축3";#N/A,#N/A,FALSE,"장축";#N/A,#N/A,FALSE,"4WD"}</definedName>
    <definedName name="ㅈㄴㄴ" localSheetId="8" hidden="1">{#N/A,#N/A,FALSE,"단축1";#N/A,#N/A,FALSE,"단축2";#N/A,#N/A,FALSE,"단축3";#N/A,#N/A,FALSE,"장축";#N/A,#N/A,FALSE,"4WD"}</definedName>
    <definedName name="ㅈㄴㄴ" hidden="1">{#N/A,#N/A,FALSE,"단축1";#N/A,#N/A,FALSE,"단축2";#N/A,#N/A,FALSE,"단축3";#N/A,#N/A,FALSE,"장축";#N/A,#N/A,FALSE,"4WD"}</definedName>
    <definedName name="ㅈㄹ" localSheetId="2" hidden="1">{#N/A,#N/A,FALSE,"단축1";#N/A,#N/A,FALSE,"단축2";#N/A,#N/A,FALSE,"단축3";#N/A,#N/A,FALSE,"장축";#N/A,#N/A,FALSE,"4WD"}</definedName>
    <definedName name="ㅈㄹ" localSheetId="0" hidden="1">{#N/A,#N/A,FALSE,"단축1";#N/A,#N/A,FALSE,"단축2";#N/A,#N/A,FALSE,"단축3";#N/A,#N/A,FALSE,"장축";#N/A,#N/A,FALSE,"4WD"}</definedName>
    <definedName name="ㅈㄹ" localSheetId="1" hidden="1">{#N/A,#N/A,FALSE,"단축1";#N/A,#N/A,FALSE,"단축2";#N/A,#N/A,FALSE,"단축3";#N/A,#N/A,FALSE,"장축";#N/A,#N/A,FALSE,"4WD"}</definedName>
    <definedName name="ㅈㄹ" localSheetId="8" hidden="1">{#N/A,#N/A,FALSE,"단축1";#N/A,#N/A,FALSE,"단축2";#N/A,#N/A,FALSE,"단축3";#N/A,#N/A,FALSE,"장축";#N/A,#N/A,FALSE,"4WD"}</definedName>
    <definedName name="ㅈㄹ" hidden="1">{#N/A,#N/A,FALSE,"단축1";#N/A,#N/A,FALSE,"단축2";#N/A,#N/A,FALSE,"단축3";#N/A,#N/A,FALSE,"장축";#N/A,#N/A,FALSE,"4WD"}</definedName>
    <definedName name="ㅈㅈㅂㅈㄷ" localSheetId="2" hidden="1">{#N/A,#N/A,FALSE,"단축1";#N/A,#N/A,FALSE,"단축2";#N/A,#N/A,FALSE,"단축3";#N/A,#N/A,FALSE,"장축";#N/A,#N/A,FALSE,"4WD"}</definedName>
    <definedName name="ㅈㅈㅂㅈㄷ" localSheetId="0" hidden="1">{#N/A,#N/A,FALSE,"단축1";#N/A,#N/A,FALSE,"단축2";#N/A,#N/A,FALSE,"단축3";#N/A,#N/A,FALSE,"장축";#N/A,#N/A,FALSE,"4WD"}</definedName>
    <definedName name="ㅈㅈㅂㅈㄷ" localSheetId="1" hidden="1">{#N/A,#N/A,FALSE,"단축1";#N/A,#N/A,FALSE,"단축2";#N/A,#N/A,FALSE,"단축3";#N/A,#N/A,FALSE,"장축";#N/A,#N/A,FALSE,"4WD"}</definedName>
    <definedName name="ㅈㅈㅂㅈㄷ" localSheetId="8" hidden="1">{#N/A,#N/A,FALSE,"단축1";#N/A,#N/A,FALSE,"단축2";#N/A,#N/A,FALSE,"단축3";#N/A,#N/A,FALSE,"장축";#N/A,#N/A,FALSE,"4WD"}</definedName>
    <definedName name="ㅈㅈㅂㅈㄷ" hidden="1">{#N/A,#N/A,FALSE,"단축1";#N/A,#N/A,FALSE,"단축2";#N/A,#N/A,FALSE,"단축3";#N/A,#N/A,FALSE,"장축";#N/A,#N/A,FALSE,"4WD"}</definedName>
    <definedName name="전체1" localSheetId="2" hidden="1">{#N/A,#N/A,FALSE,"단축1";#N/A,#N/A,FALSE,"단축2";#N/A,#N/A,FALSE,"단축3";#N/A,#N/A,FALSE,"장축";#N/A,#N/A,FALSE,"4WD"}</definedName>
    <definedName name="전체1" localSheetId="0" hidden="1">{#N/A,#N/A,FALSE,"단축1";#N/A,#N/A,FALSE,"단축2";#N/A,#N/A,FALSE,"단축3";#N/A,#N/A,FALSE,"장축";#N/A,#N/A,FALSE,"4WD"}</definedName>
    <definedName name="전체1" localSheetId="1" hidden="1">{#N/A,#N/A,FALSE,"단축1";#N/A,#N/A,FALSE,"단축2";#N/A,#N/A,FALSE,"단축3";#N/A,#N/A,FALSE,"장축";#N/A,#N/A,FALSE,"4WD"}</definedName>
    <definedName name="전체1" localSheetId="8" hidden="1">{#N/A,#N/A,FALSE,"단축1";#N/A,#N/A,FALSE,"단축2";#N/A,#N/A,FALSE,"단축3";#N/A,#N/A,FALSE,"장축";#N/A,#N/A,FALSE,"4WD"}</definedName>
    <definedName name="전체1" hidden="1">{#N/A,#N/A,FALSE,"단축1";#N/A,#N/A,FALSE,"단축2";#N/A,#N/A,FALSE,"단축3";#N/A,#N/A,FALSE,"장축";#N/A,#N/A,FALSE,"4WD"}</definedName>
    <definedName name="전체2" localSheetId="2" hidden="1">{#N/A,#N/A,FALSE,"단축1";#N/A,#N/A,FALSE,"단축2";#N/A,#N/A,FALSE,"단축3";#N/A,#N/A,FALSE,"장축";#N/A,#N/A,FALSE,"4WD"}</definedName>
    <definedName name="전체2" localSheetId="0" hidden="1">{#N/A,#N/A,FALSE,"단축1";#N/A,#N/A,FALSE,"단축2";#N/A,#N/A,FALSE,"단축3";#N/A,#N/A,FALSE,"장축";#N/A,#N/A,FALSE,"4WD"}</definedName>
    <definedName name="전체2" localSheetId="1" hidden="1">{#N/A,#N/A,FALSE,"단축1";#N/A,#N/A,FALSE,"단축2";#N/A,#N/A,FALSE,"단축3";#N/A,#N/A,FALSE,"장축";#N/A,#N/A,FALSE,"4WD"}</definedName>
    <definedName name="전체2" localSheetId="8" hidden="1">{#N/A,#N/A,FALSE,"단축1";#N/A,#N/A,FALSE,"단축2";#N/A,#N/A,FALSE,"단축3";#N/A,#N/A,FALSE,"장축";#N/A,#N/A,FALSE,"4WD"}</definedName>
    <definedName name="전체2" hidden="1">{#N/A,#N/A,FALSE,"단축1";#N/A,#N/A,FALSE,"단축2";#N/A,#N/A,FALSE,"단축3";#N/A,#N/A,FALSE,"장축";#N/A,#N/A,FALSE,"4WD"}</definedName>
    <definedName name="전체현황" localSheetId="2" hidden="1">{#N/A,#N/A,FALSE,"단축1";#N/A,#N/A,FALSE,"단축2";#N/A,#N/A,FALSE,"단축3";#N/A,#N/A,FALSE,"장축";#N/A,#N/A,FALSE,"4WD"}</definedName>
    <definedName name="전체현황" localSheetId="0" hidden="1">{#N/A,#N/A,FALSE,"단축1";#N/A,#N/A,FALSE,"단축2";#N/A,#N/A,FALSE,"단축3";#N/A,#N/A,FALSE,"장축";#N/A,#N/A,FALSE,"4WD"}</definedName>
    <definedName name="전체현황" localSheetId="1" hidden="1">{#N/A,#N/A,FALSE,"단축1";#N/A,#N/A,FALSE,"단축2";#N/A,#N/A,FALSE,"단축3";#N/A,#N/A,FALSE,"장축";#N/A,#N/A,FALSE,"4WD"}</definedName>
    <definedName name="전체현황" localSheetId="8" hidden="1">{#N/A,#N/A,FALSE,"단축1";#N/A,#N/A,FALSE,"단축2";#N/A,#N/A,FALSE,"단축3";#N/A,#N/A,FALSE,"장축";#N/A,#N/A,FALSE,"4WD"}</definedName>
    <definedName name="전체현황" hidden="1">{#N/A,#N/A,FALSE,"단축1";#N/A,#N/A,FALSE,"단축2";#N/A,#N/A,FALSE,"단축3";#N/A,#N/A,FALSE,"장축";#N/A,#N/A,FALSE,"4WD"}</definedName>
    <definedName name="정" localSheetId="2" hidden="1">{#N/A,#N/A,FALSE,"단축1";#N/A,#N/A,FALSE,"단축2";#N/A,#N/A,FALSE,"단축3";#N/A,#N/A,FALSE,"장축";#N/A,#N/A,FALSE,"4WD"}</definedName>
    <definedName name="정" localSheetId="0" hidden="1">{#N/A,#N/A,FALSE,"단축1";#N/A,#N/A,FALSE,"단축2";#N/A,#N/A,FALSE,"단축3";#N/A,#N/A,FALSE,"장축";#N/A,#N/A,FALSE,"4WD"}</definedName>
    <definedName name="정" localSheetId="1" hidden="1">{#N/A,#N/A,FALSE,"단축1";#N/A,#N/A,FALSE,"단축2";#N/A,#N/A,FALSE,"단축3";#N/A,#N/A,FALSE,"장축";#N/A,#N/A,FALSE,"4WD"}</definedName>
    <definedName name="정" localSheetId="8" hidden="1">{#N/A,#N/A,FALSE,"단축1";#N/A,#N/A,FALSE,"단축2";#N/A,#N/A,FALSE,"단축3";#N/A,#N/A,FALSE,"장축";#N/A,#N/A,FALSE,"4WD"}</definedName>
    <definedName name="정" hidden="1">{#N/A,#N/A,FALSE,"단축1";#N/A,#N/A,FALSE,"단축2";#N/A,#N/A,FALSE,"단축3";#N/A,#N/A,FALSE,"장축";#N/A,#N/A,FALSE,"4WD"}</definedName>
    <definedName name="주요제원" localSheetId="2" hidden="1">{#N/A,#N/A,FALSE,"단축1";#N/A,#N/A,FALSE,"단축2";#N/A,#N/A,FALSE,"단축3";#N/A,#N/A,FALSE,"장축";#N/A,#N/A,FALSE,"4WD"}</definedName>
    <definedName name="주요제원" localSheetId="0" hidden="1">{#N/A,#N/A,FALSE,"단축1";#N/A,#N/A,FALSE,"단축2";#N/A,#N/A,FALSE,"단축3";#N/A,#N/A,FALSE,"장축";#N/A,#N/A,FALSE,"4WD"}</definedName>
    <definedName name="주요제원" localSheetId="1" hidden="1">{#N/A,#N/A,FALSE,"단축1";#N/A,#N/A,FALSE,"단축2";#N/A,#N/A,FALSE,"단축3";#N/A,#N/A,FALSE,"장축";#N/A,#N/A,FALSE,"4WD"}</definedName>
    <definedName name="주요제원" localSheetId="8" hidden="1">{#N/A,#N/A,FALSE,"단축1";#N/A,#N/A,FALSE,"단축2";#N/A,#N/A,FALSE,"단축3";#N/A,#N/A,FALSE,"장축";#N/A,#N/A,FALSE,"4WD"}</definedName>
    <definedName name="주요제원" hidden="1">{#N/A,#N/A,FALSE,"단축1";#N/A,#N/A,FALSE,"단축2";#N/A,#N/A,FALSE,"단축3";#N/A,#N/A,FALSE,"장축";#N/A,#N/A,FALSE,"4WD"}</definedName>
    <definedName name="중앙" localSheetId="2" hidden="1">{#N/A,#N/A,FALSE,"단축1";#N/A,#N/A,FALSE,"단축2";#N/A,#N/A,FALSE,"단축3";#N/A,#N/A,FALSE,"장축";#N/A,#N/A,FALSE,"4WD"}</definedName>
    <definedName name="중앙" localSheetId="0" hidden="1">{#N/A,#N/A,FALSE,"단축1";#N/A,#N/A,FALSE,"단축2";#N/A,#N/A,FALSE,"단축3";#N/A,#N/A,FALSE,"장축";#N/A,#N/A,FALSE,"4WD"}</definedName>
    <definedName name="중앙" localSheetId="1" hidden="1">{#N/A,#N/A,FALSE,"단축1";#N/A,#N/A,FALSE,"단축2";#N/A,#N/A,FALSE,"단축3";#N/A,#N/A,FALSE,"장축";#N/A,#N/A,FALSE,"4WD"}</definedName>
    <definedName name="중앙" localSheetId="8" hidden="1">{#N/A,#N/A,FALSE,"단축1";#N/A,#N/A,FALSE,"단축2";#N/A,#N/A,FALSE,"단축3";#N/A,#N/A,FALSE,"장축";#N/A,#N/A,FALSE,"4WD"}</definedName>
    <definedName name="중앙" hidden="1">{#N/A,#N/A,FALSE,"단축1";#N/A,#N/A,FALSE,"단축2";#N/A,#N/A,FALSE,"단축3";#N/A,#N/A,FALSE,"장축";#N/A,#N/A,FALSE,"4WD"}</definedName>
    <definedName name="지호" localSheetId="2" hidden="1">{#N/A,#N/A,FALSE,"단축1";#N/A,#N/A,FALSE,"단축2";#N/A,#N/A,FALSE,"단축3";#N/A,#N/A,FALSE,"장축";#N/A,#N/A,FALSE,"4WD"}</definedName>
    <definedName name="지호" localSheetId="0" hidden="1">{#N/A,#N/A,FALSE,"단축1";#N/A,#N/A,FALSE,"단축2";#N/A,#N/A,FALSE,"단축3";#N/A,#N/A,FALSE,"장축";#N/A,#N/A,FALSE,"4WD"}</definedName>
    <definedName name="지호" localSheetId="1" hidden="1">{#N/A,#N/A,FALSE,"단축1";#N/A,#N/A,FALSE,"단축2";#N/A,#N/A,FALSE,"단축3";#N/A,#N/A,FALSE,"장축";#N/A,#N/A,FALSE,"4WD"}</definedName>
    <definedName name="지호" localSheetId="8" hidden="1">{#N/A,#N/A,FALSE,"단축1";#N/A,#N/A,FALSE,"단축2";#N/A,#N/A,FALSE,"단축3";#N/A,#N/A,FALSE,"장축";#N/A,#N/A,FALSE,"4WD"}</definedName>
    <definedName name="지호" hidden="1">{#N/A,#N/A,FALSE,"단축1";#N/A,#N/A,FALSE,"단축2";#N/A,#N/A,FALSE,"단축3";#N/A,#N/A,FALSE,"장축";#N/A,#N/A,FALSE,"4WD"}</definedName>
    <definedName name="ㅋㅇㅍ" localSheetId="2" hidden="1">{#N/A,#N/A,FALSE,"단축1";#N/A,#N/A,FALSE,"단축2";#N/A,#N/A,FALSE,"단축3";#N/A,#N/A,FALSE,"장축";#N/A,#N/A,FALSE,"4WD"}</definedName>
    <definedName name="ㅋㅇㅍ" localSheetId="0" hidden="1">{#N/A,#N/A,FALSE,"단축1";#N/A,#N/A,FALSE,"단축2";#N/A,#N/A,FALSE,"단축3";#N/A,#N/A,FALSE,"장축";#N/A,#N/A,FALSE,"4WD"}</definedName>
    <definedName name="ㅋㅇㅍ" localSheetId="1" hidden="1">{#N/A,#N/A,FALSE,"단축1";#N/A,#N/A,FALSE,"단축2";#N/A,#N/A,FALSE,"단축3";#N/A,#N/A,FALSE,"장축";#N/A,#N/A,FALSE,"4WD"}</definedName>
    <definedName name="ㅋㅇㅍ" localSheetId="8" hidden="1">{#N/A,#N/A,FALSE,"단축1";#N/A,#N/A,FALSE,"단축2";#N/A,#N/A,FALSE,"단축3";#N/A,#N/A,FALSE,"장축";#N/A,#N/A,FALSE,"4WD"}</definedName>
    <definedName name="ㅋㅇㅍ" hidden="1">{#N/A,#N/A,FALSE,"단축1";#N/A,#N/A,FALSE,"단축2";#N/A,#N/A,FALSE,"단축3";#N/A,#N/A,FALSE,"장축";#N/A,#N/A,FALSE,"4WD"}</definedName>
    <definedName name="크랑" localSheetId="2" hidden="1">{#N/A,#N/A,FALSE,"단축1";#N/A,#N/A,FALSE,"단축2";#N/A,#N/A,FALSE,"단축3";#N/A,#N/A,FALSE,"장축";#N/A,#N/A,FALSE,"4WD"}</definedName>
    <definedName name="크랑" localSheetId="0" hidden="1">{#N/A,#N/A,FALSE,"단축1";#N/A,#N/A,FALSE,"단축2";#N/A,#N/A,FALSE,"단축3";#N/A,#N/A,FALSE,"장축";#N/A,#N/A,FALSE,"4WD"}</definedName>
    <definedName name="크랑" localSheetId="1" hidden="1">{#N/A,#N/A,FALSE,"단축1";#N/A,#N/A,FALSE,"단축2";#N/A,#N/A,FALSE,"단축3";#N/A,#N/A,FALSE,"장축";#N/A,#N/A,FALSE,"4WD"}</definedName>
    <definedName name="크랑" localSheetId="8" hidden="1">{#N/A,#N/A,FALSE,"단축1";#N/A,#N/A,FALSE,"단축2";#N/A,#N/A,FALSE,"단축3";#N/A,#N/A,FALSE,"장축";#N/A,#N/A,FALSE,"4WD"}</definedName>
    <definedName name="크랑" hidden="1">{#N/A,#N/A,FALSE,"단축1";#N/A,#N/A,FALSE,"단축2";#N/A,#N/A,FALSE,"단축3";#N/A,#N/A,FALSE,"장축";#N/A,#N/A,FALSE,"4WD"}</definedName>
    <definedName name="통합1장" localSheetId="2" hidden="1">{#N/A,#N/A,FALSE,"단축1";#N/A,#N/A,FALSE,"단축2";#N/A,#N/A,FALSE,"단축3";#N/A,#N/A,FALSE,"장축";#N/A,#N/A,FALSE,"4WD"}</definedName>
    <definedName name="통합1장" localSheetId="0" hidden="1">{#N/A,#N/A,FALSE,"단축1";#N/A,#N/A,FALSE,"단축2";#N/A,#N/A,FALSE,"단축3";#N/A,#N/A,FALSE,"장축";#N/A,#N/A,FALSE,"4WD"}</definedName>
    <definedName name="통합1장" localSheetId="1" hidden="1">{#N/A,#N/A,FALSE,"단축1";#N/A,#N/A,FALSE,"단축2";#N/A,#N/A,FALSE,"단축3";#N/A,#N/A,FALSE,"장축";#N/A,#N/A,FALSE,"4WD"}</definedName>
    <definedName name="통합1장" localSheetId="8" hidden="1">{#N/A,#N/A,FALSE,"단축1";#N/A,#N/A,FALSE,"단축2";#N/A,#N/A,FALSE,"단축3";#N/A,#N/A,FALSE,"장축";#N/A,#N/A,FALSE,"4WD"}</definedName>
    <definedName name="통합1장" hidden="1">{#N/A,#N/A,FALSE,"단축1";#N/A,#N/A,FALSE,"단축2";#N/A,#N/A,FALSE,"단축3";#N/A,#N/A,FALSE,"장축";#N/A,#N/A,FALSE,"4WD"}</definedName>
    <definedName name="투자비000" localSheetId="2" hidden="1">{#N/A,#N/A,FALSE,"단축1";#N/A,#N/A,FALSE,"단축2";#N/A,#N/A,FALSE,"단축3";#N/A,#N/A,FALSE,"장축";#N/A,#N/A,FALSE,"4WD"}</definedName>
    <definedName name="투자비000" localSheetId="0" hidden="1">{#N/A,#N/A,FALSE,"단축1";#N/A,#N/A,FALSE,"단축2";#N/A,#N/A,FALSE,"단축3";#N/A,#N/A,FALSE,"장축";#N/A,#N/A,FALSE,"4WD"}</definedName>
    <definedName name="투자비000" localSheetId="1" hidden="1">{#N/A,#N/A,FALSE,"단축1";#N/A,#N/A,FALSE,"단축2";#N/A,#N/A,FALSE,"단축3";#N/A,#N/A,FALSE,"장축";#N/A,#N/A,FALSE,"4WD"}</definedName>
    <definedName name="투자비000" localSheetId="8" hidden="1">{#N/A,#N/A,FALSE,"단축1";#N/A,#N/A,FALSE,"단축2";#N/A,#N/A,FALSE,"단축3";#N/A,#N/A,FALSE,"장축";#N/A,#N/A,FALSE,"4WD"}</definedName>
    <definedName name="투자비000" hidden="1">{#N/A,#N/A,FALSE,"단축1";#N/A,#N/A,FALSE,"단축2";#N/A,#N/A,FALSE,"단축3";#N/A,#N/A,FALSE,"장축";#N/A,#N/A,FALSE,"4WD"}</definedName>
    <definedName name="투자비실적" localSheetId="2" hidden="1">{#N/A,#N/A,FALSE,"단축1";#N/A,#N/A,FALSE,"단축2";#N/A,#N/A,FALSE,"단축3";#N/A,#N/A,FALSE,"장축";#N/A,#N/A,FALSE,"4WD"}</definedName>
    <definedName name="투자비실적" localSheetId="0" hidden="1">{#N/A,#N/A,FALSE,"단축1";#N/A,#N/A,FALSE,"단축2";#N/A,#N/A,FALSE,"단축3";#N/A,#N/A,FALSE,"장축";#N/A,#N/A,FALSE,"4WD"}</definedName>
    <definedName name="투자비실적" localSheetId="1" hidden="1">{#N/A,#N/A,FALSE,"단축1";#N/A,#N/A,FALSE,"단축2";#N/A,#N/A,FALSE,"단축3";#N/A,#N/A,FALSE,"장축";#N/A,#N/A,FALSE,"4WD"}</definedName>
    <definedName name="투자비실적" localSheetId="8" hidden="1">{#N/A,#N/A,FALSE,"단축1";#N/A,#N/A,FALSE,"단축2";#N/A,#N/A,FALSE,"단축3";#N/A,#N/A,FALSE,"장축";#N/A,#N/A,FALSE,"4WD"}</definedName>
    <definedName name="투자비실적" hidden="1">{#N/A,#N/A,FALSE,"단축1";#N/A,#N/A,FALSE,"단축2";#N/A,#N/A,FALSE,"단축3";#N/A,#N/A,FALSE,"장축";#N/A,#N/A,FALSE,"4WD"}</definedName>
    <definedName name="표지1" localSheetId="2" hidden="1">{#N/A,#N/A,FALSE,"단축1";#N/A,#N/A,FALSE,"단축2";#N/A,#N/A,FALSE,"단축3";#N/A,#N/A,FALSE,"장축";#N/A,#N/A,FALSE,"4WD"}</definedName>
    <definedName name="표지1" localSheetId="0" hidden="1">{#N/A,#N/A,FALSE,"단축1";#N/A,#N/A,FALSE,"단축2";#N/A,#N/A,FALSE,"단축3";#N/A,#N/A,FALSE,"장축";#N/A,#N/A,FALSE,"4WD"}</definedName>
    <definedName name="표지1" localSheetId="1" hidden="1">{#N/A,#N/A,FALSE,"단축1";#N/A,#N/A,FALSE,"단축2";#N/A,#N/A,FALSE,"단축3";#N/A,#N/A,FALSE,"장축";#N/A,#N/A,FALSE,"4WD"}</definedName>
    <definedName name="표지1" localSheetId="8" hidden="1">{#N/A,#N/A,FALSE,"단축1";#N/A,#N/A,FALSE,"단축2";#N/A,#N/A,FALSE,"단축3";#N/A,#N/A,FALSE,"장축";#N/A,#N/A,FALSE,"4WD"}</definedName>
    <definedName name="표지1" hidden="1">{#N/A,#N/A,FALSE,"단축1";#N/A,#N/A,FALSE,"단축2";#N/A,#N/A,FALSE,"단축3";#N/A,#N/A,FALSE,"장축";#N/A,#N/A,FALSE,"4WD"}</definedName>
    <definedName name="품확" localSheetId="2" hidden="1">{#N/A,#N/A,FALSE,"단축1";#N/A,#N/A,FALSE,"단축2";#N/A,#N/A,FALSE,"단축3";#N/A,#N/A,FALSE,"장축";#N/A,#N/A,FALSE,"4WD"}</definedName>
    <definedName name="품확" localSheetId="0" hidden="1">{#N/A,#N/A,FALSE,"단축1";#N/A,#N/A,FALSE,"단축2";#N/A,#N/A,FALSE,"단축3";#N/A,#N/A,FALSE,"장축";#N/A,#N/A,FALSE,"4WD"}</definedName>
    <definedName name="품확" localSheetId="1" hidden="1">{#N/A,#N/A,FALSE,"단축1";#N/A,#N/A,FALSE,"단축2";#N/A,#N/A,FALSE,"단축3";#N/A,#N/A,FALSE,"장축";#N/A,#N/A,FALSE,"4WD"}</definedName>
    <definedName name="품확" localSheetId="8" hidden="1">{#N/A,#N/A,FALSE,"단축1";#N/A,#N/A,FALSE,"단축2";#N/A,#N/A,FALSE,"단축3";#N/A,#N/A,FALSE,"장축";#N/A,#N/A,FALSE,"4WD"}</definedName>
    <definedName name="품확" hidden="1">{#N/A,#N/A,FALSE,"단축1";#N/A,#N/A,FALSE,"단축2";#N/A,#N/A,FALSE,"단축3";#N/A,#N/A,FALSE,"장축";#N/A,#N/A,FALSE,"4WD"}</definedName>
    <definedName name="프렌지" localSheetId="2" hidden="1">{#N/A,#N/A,FALSE,"단축1";#N/A,#N/A,FALSE,"단축2";#N/A,#N/A,FALSE,"단축3";#N/A,#N/A,FALSE,"장축";#N/A,#N/A,FALSE,"4WD"}</definedName>
    <definedName name="프렌지" localSheetId="0" hidden="1">{#N/A,#N/A,FALSE,"단축1";#N/A,#N/A,FALSE,"단축2";#N/A,#N/A,FALSE,"단축3";#N/A,#N/A,FALSE,"장축";#N/A,#N/A,FALSE,"4WD"}</definedName>
    <definedName name="프렌지" localSheetId="1" hidden="1">{#N/A,#N/A,FALSE,"단축1";#N/A,#N/A,FALSE,"단축2";#N/A,#N/A,FALSE,"단축3";#N/A,#N/A,FALSE,"장축";#N/A,#N/A,FALSE,"4WD"}</definedName>
    <definedName name="프렌지" localSheetId="8" hidden="1">{#N/A,#N/A,FALSE,"단축1";#N/A,#N/A,FALSE,"단축2";#N/A,#N/A,FALSE,"단축3";#N/A,#N/A,FALSE,"장축";#N/A,#N/A,FALSE,"4WD"}</definedName>
    <definedName name="프렌지" hidden="1">{#N/A,#N/A,FALSE,"단축1";#N/A,#N/A,FALSE,"단축2";#N/A,#N/A,FALSE,"단축3";#N/A,#N/A,FALSE,"장축";#N/A,#N/A,FALSE,"4WD"}</definedName>
    <definedName name="ㅎ호ㅓㅓㅗ" localSheetId="2" hidden="1">{#N/A,#N/A,FALSE,"단축1";#N/A,#N/A,FALSE,"단축2";#N/A,#N/A,FALSE,"단축3";#N/A,#N/A,FALSE,"장축";#N/A,#N/A,FALSE,"4WD"}</definedName>
    <definedName name="ㅎ호ㅓㅓㅗ" localSheetId="0" hidden="1">{#N/A,#N/A,FALSE,"단축1";#N/A,#N/A,FALSE,"단축2";#N/A,#N/A,FALSE,"단축3";#N/A,#N/A,FALSE,"장축";#N/A,#N/A,FALSE,"4WD"}</definedName>
    <definedName name="ㅎ호ㅓㅓㅗ" localSheetId="1" hidden="1">{#N/A,#N/A,FALSE,"단축1";#N/A,#N/A,FALSE,"단축2";#N/A,#N/A,FALSE,"단축3";#N/A,#N/A,FALSE,"장축";#N/A,#N/A,FALSE,"4WD"}</definedName>
    <definedName name="ㅎ호ㅓㅓㅗ" localSheetId="8" hidden="1">{#N/A,#N/A,FALSE,"단축1";#N/A,#N/A,FALSE,"단축2";#N/A,#N/A,FALSE,"단축3";#N/A,#N/A,FALSE,"장축";#N/A,#N/A,FALSE,"4WD"}</definedName>
    <definedName name="ㅎ호ㅓㅓㅗ" hidden="1">{#N/A,#N/A,FALSE,"단축1";#N/A,#N/A,FALSE,"단축2";#N/A,#N/A,FALSE,"단축3";#N/A,#N/A,FALSE,"장축";#N/A,#N/A,FALSE,"4WD"}</definedName>
    <definedName name="한국" localSheetId="2" hidden="1">{#N/A,#N/A,FALSE,"단축1";#N/A,#N/A,FALSE,"단축2";#N/A,#N/A,FALSE,"단축3";#N/A,#N/A,FALSE,"장축";#N/A,#N/A,FALSE,"4WD"}</definedName>
    <definedName name="한국" localSheetId="0" hidden="1">{#N/A,#N/A,FALSE,"단축1";#N/A,#N/A,FALSE,"단축2";#N/A,#N/A,FALSE,"단축3";#N/A,#N/A,FALSE,"장축";#N/A,#N/A,FALSE,"4WD"}</definedName>
    <definedName name="한국" localSheetId="1" hidden="1">{#N/A,#N/A,FALSE,"단축1";#N/A,#N/A,FALSE,"단축2";#N/A,#N/A,FALSE,"단축3";#N/A,#N/A,FALSE,"장축";#N/A,#N/A,FALSE,"4WD"}</definedName>
    <definedName name="한국" localSheetId="8" hidden="1">{#N/A,#N/A,FALSE,"단축1";#N/A,#N/A,FALSE,"단축2";#N/A,#N/A,FALSE,"단축3";#N/A,#N/A,FALSE,"장축";#N/A,#N/A,FALSE,"4WD"}</definedName>
    <definedName name="한국" hidden="1">{#N/A,#N/A,FALSE,"단축1";#N/A,#N/A,FALSE,"단축2";#N/A,#N/A,FALSE,"단축3";#N/A,#N/A,FALSE,"장축";#N/A,#N/A,FALSE,"4WD"}</definedName>
    <definedName name="협의" localSheetId="2" hidden="1">{#N/A,#N/A,FALSE,"단축1";#N/A,#N/A,FALSE,"단축2";#N/A,#N/A,FALSE,"단축3";#N/A,#N/A,FALSE,"장축";#N/A,#N/A,FALSE,"4WD"}</definedName>
    <definedName name="협의" localSheetId="0" hidden="1">{#N/A,#N/A,FALSE,"단축1";#N/A,#N/A,FALSE,"단축2";#N/A,#N/A,FALSE,"단축3";#N/A,#N/A,FALSE,"장축";#N/A,#N/A,FALSE,"4WD"}</definedName>
    <definedName name="협의" localSheetId="1" hidden="1">{#N/A,#N/A,FALSE,"단축1";#N/A,#N/A,FALSE,"단축2";#N/A,#N/A,FALSE,"단축3";#N/A,#N/A,FALSE,"장축";#N/A,#N/A,FALSE,"4WD"}</definedName>
    <definedName name="협의" localSheetId="8" hidden="1">{#N/A,#N/A,FALSE,"단축1";#N/A,#N/A,FALSE,"단축2";#N/A,#N/A,FALSE,"단축3";#N/A,#N/A,FALSE,"장축";#N/A,#N/A,FALSE,"4WD"}</definedName>
    <definedName name="협의" hidden="1">{#N/A,#N/A,FALSE,"단축1";#N/A,#N/A,FALSE,"단축2";#N/A,#N/A,FALSE,"단축3";#N/A,#N/A,FALSE,"장축";#N/A,#N/A,FALSE,"4WD"}</definedName>
    <definedName name="홀" localSheetId="2"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홀" localSheetId="0"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홀" localSheetId="1"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홀" localSheetId="8"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홀" hidden="1">{TRUE,TRUE,-0.8,-17,963.6,637.8,FALSE,TRUE,TRUE,TRUE,0,1,#N/A,1,#N/A,18.0487804878049,42.7727272727273,1,FALSE,FALSE,3,TRUE,1,FALSE,100,"Swvu.Komplett.","ACwvu.Komplett.",#N/A,FALSE,FALSE,0.78740157480315,0.393700787401575,0.984251968503937,0.984251968503937,1,"","&amp;RH.Lehmhaus
VV54TQ
&amp;D",TRUE,TRUE,FALSE,FALSE,1,#N/A,1,1,"=R1C1:R67C11",FALSE,#N/A,#N/A,FALSE,FALSE,FALSE,9,300,300,FALSE,FALSE,TRUE,TRUE,TRUE}</definedName>
    <definedName name="ㅏㅣㅣㅣ" localSheetId="2" hidden="1">{#N/A,#N/A,FALSE,"단축1";#N/A,#N/A,FALSE,"단축2";#N/A,#N/A,FALSE,"단축3";#N/A,#N/A,FALSE,"장축";#N/A,#N/A,FALSE,"4WD"}</definedName>
    <definedName name="ㅏㅣㅣㅣ" localSheetId="0" hidden="1">{#N/A,#N/A,FALSE,"단축1";#N/A,#N/A,FALSE,"단축2";#N/A,#N/A,FALSE,"단축3";#N/A,#N/A,FALSE,"장축";#N/A,#N/A,FALSE,"4WD"}</definedName>
    <definedName name="ㅏㅣㅣㅣ" localSheetId="1" hidden="1">{#N/A,#N/A,FALSE,"단축1";#N/A,#N/A,FALSE,"단축2";#N/A,#N/A,FALSE,"단축3";#N/A,#N/A,FALSE,"장축";#N/A,#N/A,FALSE,"4WD"}</definedName>
    <definedName name="ㅏㅣㅣㅣ" localSheetId="8" hidden="1">{#N/A,#N/A,FALSE,"단축1";#N/A,#N/A,FALSE,"단축2";#N/A,#N/A,FALSE,"단축3";#N/A,#N/A,FALSE,"장축";#N/A,#N/A,FALSE,"4WD"}</definedName>
    <definedName name="ㅏㅣㅣㅣ" hidden="1">{#N/A,#N/A,FALSE,"단축1";#N/A,#N/A,FALSE,"단축2";#N/A,#N/A,FALSE,"단축3";#N/A,#N/A,FALSE,"장축";#N/A,#N/A,FALSE,"4WD"}</definedName>
    <definedName name="ㅐㅐ" localSheetId="2" hidden="1">{#N/A,#N/A,FALSE,"단축1";#N/A,#N/A,FALSE,"단축2";#N/A,#N/A,FALSE,"단축3";#N/A,#N/A,FALSE,"장축";#N/A,#N/A,FALSE,"4WD"}</definedName>
    <definedName name="ㅐㅐ" localSheetId="0" hidden="1">{#N/A,#N/A,FALSE,"단축1";#N/A,#N/A,FALSE,"단축2";#N/A,#N/A,FALSE,"단축3";#N/A,#N/A,FALSE,"장축";#N/A,#N/A,FALSE,"4WD"}</definedName>
    <definedName name="ㅐㅐ" localSheetId="1" hidden="1">{#N/A,#N/A,FALSE,"단축1";#N/A,#N/A,FALSE,"단축2";#N/A,#N/A,FALSE,"단축3";#N/A,#N/A,FALSE,"장축";#N/A,#N/A,FALSE,"4WD"}</definedName>
    <definedName name="ㅐㅐ" localSheetId="8" hidden="1">{#N/A,#N/A,FALSE,"단축1";#N/A,#N/A,FALSE,"단축2";#N/A,#N/A,FALSE,"단축3";#N/A,#N/A,FALSE,"장축";#N/A,#N/A,FALSE,"4WD"}</definedName>
    <definedName name="ㅐㅐ" hidden="1">{#N/A,#N/A,FALSE,"단축1";#N/A,#N/A,FALSE,"단축2";#N/A,#N/A,FALSE,"단축3";#N/A,#N/A,FALSE,"장축";#N/A,#N/A,FALSE,"4WD"}</definedName>
    <definedName name="ㅓ로럴" localSheetId="2" hidden="1">{#N/A,#N/A,FALSE,"단축1";#N/A,#N/A,FALSE,"단축2";#N/A,#N/A,FALSE,"단축3";#N/A,#N/A,FALSE,"장축";#N/A,#N/A,FALSE,"4WD"}</definedName>
    <definedName name="ㅓ로럴" localSheetId="0" hidden="1">{#N/A,#N/A,FALSE,"단축1";#N/A,#N/A,FALSE,"단축2";#N/A,#N/A,FALSE,"단축3";#N/A,#N/A,FALSE,"장축";#N/A,#N/A,FALSE,"4WD"}</definedName>
    <definedName name="ㅓ로럴" localSheetId="1" hidden="1">{#N/A,#N/A,FALSE,"단축1";#N/A,#N/A,FALSE,"단축2";#N/A,#N/A,FALSE,"단축3";#N/A,#N/A,FALSE,"장축";#N/A,#N/A,FALSE,"4WD"}</definedName>
    <definedName name="ㅓ로럴" localSheetId="8" hidden="1">{#N/A,#N/A,FALSE,"단축1";#N/A,#N/A,FALSE,"단축2";#N/A,#N/A,FALSE,"단축3";#N/A,#N/A,FALSE,"장축";#N/A,#N/A,FALSE,"4WD"}</definedName>
    <definedName name="ㅓ로럴" hidden="1">{#N/A,#N/A,FALSE,"단축1";#N/A,#N/A,FALSE,"단축2";#N/A,#N/A,FALSE,"단축3";#N/A,#N/A,FALSE,"장축";#N/A,#N/A,FALSE,"4WD"}</definedName>
    <definedName name="ㅔㅔ" localSheetId="2" hidden="1">{#N/A,#N/A,FALSE,"Status";#N/A,#N/A,FALSE,"Deckblatt 1";#N/A,#N/A,FALSE,"Deckblatt2"}</definedName>
    <definedName name="ㅔㅔ" localSheetId="0" hidden="1">{#N/A,#N/A,FALSE,"Status";#N/A,#N/A,FALSE,"Deckblatt 1";#N/A,#N/A,FALSE,"Deckblatt2"}</definedName>
    <definedName name="ㅔㅔ" localSheetId="1" hidden="1">{#N/A,#N/A,FALSE,"Status";#N/A,#N/A,FALSE,"Deckblatt 1";#N/A,#N/A,FALSE,"Deckblatt2"}</definedName>
    <definedName name="ㅔㅔ" localSheetId="8" hidden="1">{#N/A,#N/A,FALSE,"Status";#N/A,#N/A,FALSE,"Deckblatt 1";#N/A,#N/A,FALSE,"Deckblatt2"}</definedName>
    <definedName name="ㅔㅔ" hidden="1">{#N/A,#N/A,FALSE,"Status";#N/A,#N/A,FALSE,"Deckblatt 1";#N/A,#N/A,FALSE,"Deckblatt2"}</definedName>
    <definedName name="ㅗㅓㅏ" localSheetId="0" hidden="1">#REF!</definedName>
    <definedName name="ㅗㅓㅏ" localSheetId="1" hidden="1">#REF!</definedName>
    <definedName name="ㅗㅓㅏ" localSheetId="8" hidden="1">#REF!</definedName>
    <definedName name="ㅗㅓㅏ" hidden="1">#REF!</definedName>
    <definedName name="ㅛㅛ" localSheetId="2" hidden="1">{#N/A,#N/A,FALSE,"단축1";#N/A,#N/A,FALSE,"단축2";#N/A,#N/A,FALSE,"단축3";#N/A,#N/A,FALSE,"장축";#N/A,#N/A,FALSE,"4WD"}</definedName>
    <definedName name="ㅛㅛ" localSheetId="0" hidden="1">{#N/A,#N/A,FALSE,"단축1";#N/A,#N/A,FALSE,"단축2";#N/A,#N/A,FALSE,"단축3";#N/A,#N/A,FALSE,"장축";#N/A,#N/A,FALSE,"4WD"}</definedName>
    <definedName name="ㅛㅛ" localSheetId="1" hidden="1">{#N/A,#N/A,FALSE,"단축1";#N/A,#N/A,FALSE,"단축2";#N/A,#N/A,FALSE,"단축3";#N/A,#N/A,FALSE,"장축";#N/A,#N/A,FALSE,"4WD"}</definedName>
    <definedName name="ㅛㅛ" localSheetId="8" hidden="1">{#N/A,#N/A,FALSE,"단축1";#N/A,#N/A,FALSE,"단축2";#N/A,#N/A,FALSE,"단축3";#N/A,#N/A,FALSE,"장축";#N/A,#N/A,FALSE,"4WD"}</definedName>
    <definedName name="ㅛㅛ" hidden="1">{#N/A,#N/A,FALSE,"단축1";#N/A,#N/A,FALSE,"단축2";#N/A,#N/A,FALSE,"단축3";#N/A,#N/A,FALSE,"장축";#N/A,#N/A,FALSE,"4WD"}</definedName>
    <definedName name="ㅠㅍㅇㅌㄹ" localSheetId="2" hidden="1">{#N/A,#N/A,FALSE,"단축1";#N/A,#N/A,FALSE,"단축2";#N/A,#N/A,FALSE,"단축3";#N/A,#N/A,FALSE,"장축";#N/A,#N/A,FALSE,"4WD"}</definedName>
    <definedName name="ㅠㅍㅇㅌㄹ" localSheetId="0" hidden="1">{#N/A,#N/A,FALSE,"단축1";#N/A,#N/A,FALSE,"단축2";#N/A,#N/A,FALSE,"단축3";#N/A,#N/A,FALSE,"장축";#N/A,#N/A,FALSE,"4WD"}</definedName>
    <definedName name="ㅠㅍㅇㅌㄹ" localSheetId="1" hidden="1">{#N/A,#N/A,FALSE,"단축1";#N/A,#N/A,FALSE,"단축2";#N/A,#N/A,FALSE,"단축3";#N/A,#N/A,FALSE,"장축";#N/A,#N/A,FALSE,"4WD"}</definedName>
    <definedName name="ㅠㅍㅇㅌㄹ" localSheetId="8" hidden="1">{#N/A,#N/A,FALSE,"단축1";#N/A,#N/A,FALSE,"단축2";#N/A,#N/A,FALSE,"단축3";#N/A,#N/A,FALSE,"장축";#N/A,#N/A,FALSE,"4WD"}</definedName>
    <definedName name="ㅠㅍㅇㅌㄹ" hidden="1">{#N/A,#N/A,FALSE,"단축1";#N/A,#N/A,FALSE,"단축2";#N/A,#N/A,FALSE,"단축3";#N/A,#N/A,FALSE,"장축";#N/A,#N/A,FALSE,"4WD"}</definedName>
    <definedName name="ㅣㅏㅓ일ㄴ어" localSheetId="2" hidden="1">{#N/A,#N/A,FALSE,"Status";#N/A,#N/A,FALSE,"Deckblatt 1";#N/A,#N/A,FALSE,"Deckblatt2"}</definedName>
    <definedName name="ㅣㅏㅓ일ㄴ어" localSheetId="0" hidden="1">{#N/A,#N/A,FALSE,"Status";#N/A,#N/A,FALSE,"Deckblatt 1";#N/A,#N/A,FALSE,"Deckblatt2"}</definedName>
    <definedName name="ㅣㅏㅓ일ㄴ어" localSheetId="1" hidden="1">{#N/A,#N/A,FALSE,"Status";#N/A,#N/A,FALSE,"Deckblatt 1";#N/A,#N/A,FALSE,"Deckblatt2"}</definedName>
    <definedName name="ㅣㅏㅓ일ㄴ어" localSheetId="8" hidden="1">{#N/A,#N/A,FALSE,"Status";#N/A,#N/A,FALSE,"Deckblatt 1";#N/A,#N/A,FALSE,"Deckblatt2"}</definedName>
    <definedName name="ㅣㅏㅓ일ㄴ어" hidden="1">{#N/A,#N/A,FALSE,"Status";#N/A,#N/A,FALSE,"Deckblatt 1";#N/A,#N/A,FALSE,"Deckblatt2"}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W2" i="6" l="1"/>
  <c r="V26" i="4" l="1" a="1"/>
  <c r="V26" i="4" s="1"/>
  <c r="V16" i="4" a="1"/>
  <c r="V16" i="4" s="1"/>
  <c r="V6" i="4" a="1"/>
  <c r="V6" i="4" s="1"/>
  <c r="AB6" i="4" a="1"/>
  <c r="AC6" i="4" a="1"/>
  <c r="AD6" i="4" a="1"/>
  <c r="AE6" i="4" a="1"/>
  <c r="AL6" i="4" l="1" a="1"/>
  <c r="AL6" i="4" s="1"/>
  <c r="AK6" i="4" a="1"/>
  <c r="AK6" i="4" s="1"/>
  <c r="AJ6" i="4" a="1"/>
  <c r="AJ6" i="4" s="1"/>
  <c r="AI6" i="4" a="1"/>
  <c r="AI6" i="4" s="1"/>
  <c r="X6" i="4" a="1"/>
  <c r="X6" i="4" s="1"/>
  <c r="AH6" i="4" a="1"/>
  <c r="AH6" i="4" s="1"/>
  <c r="AG6" i="4" a="1"/>
  <c r="AG6" i="4" s="1"/>
  <c r="Y6" i="4" a="1"/>
  <c r="Y6" i="4" s="1"/>
  <c r="AF6" i="4" a="1"/>
  <c r="AF6" i="4" s="1"/>
  <c r="W6" i="4" a="1"/>
  <c r="W6" i="4" s="1"/>
  <c r="AA6" i="4" a="1"/>
  <c r="AA6" i="4" s="1"/>
  <c r="Z6" i="4" a="1"/>
  <c r="Z6" i="4" s="1"/>
  <c r="AE6" i="4"/>
  <c r="AC6" i="4"/>
  <c r="AD6" i="4"/>
  <c r="AB6" i="4"/>
  <c r="R7" i="4" l="1"/>
  <c r="R8" i="4"/>
  <c r="R9" i="4"/>
  <c r="R10" i="4"/>
  <c r="R11" i="4"/>
  <c r="R12" i="4"/>
  <c r="T12" i="4" s="1"/>
  <c r="R13" i="4"/>
  <c r="T13" i="4" s="1"/>
  <c r="R14" i="4"/>
  <c r="T14" i="4" s="1"/>
  <c r="R15" i="4"/>
  <c r="T15" i="4" s="1"/>
  <c r="R16" i="4"/>
  <c r="T16" i="4" s="1"/>
  <c r="R17" i="4"/>
  <c r="T17" i="4" s="1"/>
  <c r="R18" i="4"/>
  <c r="R19" i="4"/>
  <c r="T19" i="4" s="1"/>
  <c r="R20" i="4"/>
  <c r="T20" i="4" s="1"/>
  <c r="R21" i="4"/>
  <c r="T21" i="4"/>
  <c r="Q7" i="4"/>
  <c r="Q8" i="4"/>
  <c r="Q9" i="4"/>
  <c r="Q10" i="4"/>
  <c r="Q11" i="4"/>
  <c r="Q12" i="4"/>
  <c r="Q13" i="4"/>
  <c r="Q14" i="4"/>
  <c r="Q15" i="4"/>
  <c r="Q16" i="4"/>
  <c r="Q17" i="4"/>
  <c r="Q18" i="4"/>
  <c r="Q19" i="4"/>
  <c r="Q20" i="4"/>
  <c r="Q21" i="4"/>
  <c r="S7" i="4"/>
  <c r="S8" i="4"/>
  <c r="S9" i="4"/>
  <c r="S10" i="4"/>
  <c r="S11" i="4"/>
  <c r="S12" i="4"/>
  <c r="S13" i="4"/>
  <c r="S14" i="4"/>
  <c r="S15" i="4"/>
  <c r="S16" i="4"/>
  <c r="S17" i="4"/>
  <c r="S18" i="4"/>
  <c r="S19" i="4"/>
  <c r="S20" i="4"/>
  <c r="S21" i="4"/>
  <c r="S6" i="4"/>
  <c r="Q6" i="4"/>
  <c r="T18" i="4"/>
  <c r="B35" i="12" a="1"/>
  <c r="O62" i="9"/>
  <c r="O64" i="9"/>
  <c r="B45" i="12" a="1"/>
  <c r="L14" i="12"/>
  <c r="O63" i="9"/>
  <c r="B43" i="12" a="1"/>
  <c r="B33" i="12" a="1"/>
  <c r="O70" i="9"/>
  <c r="L16" i="12" a="1"/>
  <c r="G16" i="12" a="1"/>
  <c r="B31" i="12" a="1"/>
  <c r="B32" i="12" a="1"/>
  <c r="O71" i="9"/>
  <c r="O67" i="9"/>
  <c r="O65" i="9"/>
  <c r="G45" i="12" a="1"/>
  <c r="O72" i="9"/>
  <c r="G14" i="12"/>
  <c r="O69" i="9"/>
  <c r="G43" i="12" a="1"/>
  <c r="B16" i="12" a="1"/>
  <c r="G41" i="12" a="1"/>
  <c r="B41" i="12" a="1"/>
  <c r="B14" i="12"/>
  <c r="O68" i="9"/>
  <c r="O66" i="9"/>
  <c r="G35" i="12" a="1"/>
  <c r="G16" i="12" l="1"/>
  <c r="G41" i="12"/>
  <c r="B32" i="12"/>
  <c r="B33" i="12"/>
  <c r="B35" i="12"/>
  <c r="G35" i="12"/>
  <c r="B41" i="12"/>
  <c r="B16" i="12"/>
  <c r="B43" i="12"/>
  <c r="G43" i="12"/>
  <c r="L16" i="12"/>
  <c r="B45" i="12"/>
  <c r="B31" i="12"/>
  <c r="G45" i="12"/>
  <c r="C111" i="2"/>
  <c r="C74" i="2"/>
  <c r="C37" i="2"/>
  <c r="AW1" i="6"/>
  <c r="G3" i="9"/>
  <c r="K68" i="9" l="1"/>
  <c r="J68" i="9"/>
  <c r="L68" i="9"/>
  <c r="J70" i="9"/>
  <c r="J72" i="9"/>
  <c r="J71" i="9"/>
  <c r="J69" i="9"/>
  <c r="L72" i="9"/>
  <c r="L62" i="9"/>
  <c r="K65" i="9"/>
  <c r="L70" i="9"/>
  <c r="L69" i="9"/>
  <c r="K72" i="9"/>
  <c r="K71" i="9"/>
  <c r="K70" i="9"/>
  <c r="K69" i="9"/>
  <c r="L67" i="9"/>
  <c r="L66" i="9"/>
  <c r="L65" i="9"/>
  <c r="L64" i="9"/>
  <c r="L63" i="9"/>
  <c r="L71" i="9"/>
  <c r="K62" i="9"/>
  <c r="J15" i="9"/>
  <c r="L11" i="9"/>
  <c r="L10" i="9"/>
  <c r="L9" i="9"/>
  <c r="L12" i="9"/>
  <c r="I74" i="9"/>
  <c r="I43" i="9"/>
  <c r="I41" i="9"/>
  <c r="I39" i="9"/>
  <c r="K37" i="9"/>
  <c r="I35" i="9"/>
  <c r="K67" i="9"/>
  <c r="K66" i="9"/>
  <c r="I33" i="9"/>
  <c r="K64" i="9"/>
  <c r="I29" i="9"/>
  <c r="K63" i="9"/>
  <c r="K53" i="9"/>
  <c r="J53" i="9"/>
  <c r="I53" i="9"/>
  <c r="L21" i="9"/>
  <c r="L20" i="9"/>
  <c r="K23" i="9"/>
  <c r="K21" i="9"/>
  <c r="K19" i="9"/>
  <c r="J23" i="9"/>
  <c r="J21" i="9"/>
  <c r="J19" i="9"/>
  <c r="L23" i="9"/>
  <c r="L22" i="9"/>
  <c r="L19" i="9"/>
  <c r="L18" i="9"/>
  <c r="L17" i="9"/>
  <c r="K20" i="9"/>
  <c r="K17" i="9"/>
  <c r="J22" i="9"/>
  <c r="J20" i="9"/>
  <c r="J17" i="9"/>
  <c r="K22" i="9"/>
  <c r="J18" i="9"/>
  <c r="K18" i="9"/>
  <c r="I12" i="9"/>
  <c r="I23" i="9"/>
  <c r="I19" i="9"/>
  <c r="I17" i="9"/>
  <c r="I22" i="9"/>
  <c r="I20" i="9"/>
  <c r="I18" i="9"/>
  <c r="I21" i="9"/>
  <c r="I9" i="9"/>
  <c r="I15" i="9"/>
  <c r="I8" i="9"/>
  <c r="I10" i="9"/>
  <c r="I11" i="9"/>
  <c r="K15" i="9"/>
  <c r="L15" i="9"/>
  <c r="L13" i="9"/>
  <c r="C2" i="12" a="1"/>
  <c r="C2" i="12" l="1"/>
  <c r="Q5" i="1"/>
  <c r="I27" i="9" s="1"/>
  <c r="Q3" i="1"/>
  <c r="I25" i="9" s="1"/>
  <c r="G11" i="5"/>
  <c r="L60" i="9" s="1"/>
  <c r="C11" i="5"/>
  <c r="J60" i="9" s="1"/>
  <c r="D11" i="5"/>
  <c r="E11" i="5"/>
  <c r="K60" i="9" s="1"/>
  <c r="F11" i="5"/>
  <c r="B11" i="5"/>
  <c r="I60" i="9" s="1"/>
  <c r="O22" i="4"/>
  <c r="I55" i="9" s="1"/>
  <c r="E22" i="4"/>
  <c r="L53" i="9" s="1"/>
  <c r="T7" i="4"/>
  <c r="T8" i="4"/>
  <c r="T9" i="4"/>
  <c r="T10" i="4"/>
  <c r="T11" i="4"/>
  <c r="R6" i="4"/>
  <c r="T6" i="4" l="1"/>
  <c r="G31" i="4" s="1"/>
  <c r="J55" i="9" s="1"/>
  <c r="G25" i="4" a="1"/>
  <c r="G25" i="4" s="1"/>
  <c r="B25" i="4" a="1"/>
  <c r="B25" i="4" s="1"/>
  <c r="I45" i="9" s="1"/>
  <c r="B31" i="4" a="1"/>
  <c r="B31" i="4" s="1"/>
  <c r="I47" i="9" s="1"/>
  <c r="B37" i="4" a="1"/>
  <c r="B37" i="4" s="1"/>
  <c r="I49" i="9" s="1"/>
  <c r="O23" i="6"/>
  <c r="J37" i="9" s="1"/>
  <c r="O21" i="6"/>
  <c r="AT34" i="6"/>
  <c r="AT33" i="6"/>
  <c r="AT29" i="6"/>
  <c r="AT28" i="6"/>
  <c r="E47" i="1"/>
  <c r="E46" i="1"/>
  <c r="E44" i="1"/>
  <c r="E43" i="1"/>
  <c r="E41" i="1"/>
  <c r="E40" i="1"/>
  <c r="E39" i="1"/>
  <c r="H32" i="1"/>
  <c r="I51" i="9" l="1"/>
  <c r="I57" i="9"/>
  <c r="I31" i="9"/>
  <c r="K33" i="9"/>
  <c r="O22" i="6"/>
  <c r="I37" i="9" s="1"/>
  <c r="K62" i="2" l="1"/>
  <c r="K99" i="2"/>
  <c r="K2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Elena Neacsu</author>
  </authors>
  <commentList>
    <comment ref="F3" authorId="0" shapeId="0" xr:uid="{BAEEA0D4-3335-4057-B8B7-C4EF3ACFD8B3}">
      <text>
        <r>
          <rPr>
            <b/>
            <sz val="9"/>
            <color indexed="81"/>
            <rFont val="Tahoma"/>
            <family val="2"/>
          </rPr>
          <t xml:space="preserve">This selection will change the content on the right hand side form. This will represent the content that will be eventually transferred to IRIS.
If you need to change the content (by default generated with formulas), un-protect the Worksheet from the Menu Review.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Elena Neacsu</author>
  </authors>
  <commentList>
    <comment ref="D5" authorId="0" shapeId="0" xr:uid="{265ABC3B-A2B6-44D0-BE85-650ECE4671AF}">
      <text>
        <r>
          <rPr>
            <b/>
            <sz val="9"/>
            <color indexed="81"/>
            <rFont val="Tahoma"/>
            <family val="2"/>
          </rPr>
          <t>Champion Role</t>
        </r>
      </text>
    </comment>
    <comment ref="E5" authorId="0" shapeId="0" xr:uid="{AA697A11-FF62-4EED-9D80-21FA38D0FF28}">
      <text>
        <r>
          <rPr>
            <b/>
            <sz val="9"/>
            <color indexed="81"/>
            <rFont val="Tahoma"/>
            <family val="2"/>
          </rPr>
          <t>Champion name</t>
        </r>
      </text>
    </comment>
    <comment ref="D13" authorId="0" shapeId="0" xr:uid="{8DDF7579-21EC-4021-B3A0-DB2FD1B8C0B2}">
      <text>
        <r>
          <rPr>
            <b/>
            <sz val="10"/>
            <color indexed="81"/>
            <rFont val="Tahoma"/>
            <family val="2"/>
          </rPr>
          <t>Planned date for team meeting</t>
        </r>
      </text>
    </comment>
    <comment ref="G13" authorId="0" shapeId="0" xr:uid="{6012D435-6519-4EBF-BB1F-3A041A6A75C9}">
      <text>
        <r>
          <rPr>
            <b/>
            <sz val="10"/>
            <color indexed="81"/>
            <rFont val="Tahoma"/>
            <family val="2"/>
          </rPr>
          <t>Planned date for team meeting</t>
        </r>
      </text>
    </comment>
    <comment ref="J13" authorId="0" shapeId="0" xr:uid="{BBE6D663-6D1B-4E3C-904E-6F0DC584708A}">
      <text>
        <r>
          <rPr>
            <b/>
            <sz val="10"/>
            <color indexed="81"/>
            <rFont val="Tahoma"/>
            <family val="2"/>
          </rPr>
          <t>Planned date for team meeting</t>
        </r>
      </text>
    </comment>
    <comment ref="D14" authorId="0" shapeId="0" xr:uid="{47896B06-519F-4614-A494-44574C586076}">
      <text>
        <r>
          <rPr>
            <b/>
            <sz val="10"/>
            <color indexed="81"/>
            <rFont val="Tahoma"/>
            <family val="2"/>
          </rPr>
          <t>Date of the meeting</t>
        </r>
        <r>
          <rPr>
            <sz val="16"/>
            <color indexed="81"/>
            <rFont val="Tahoma"/>
            <family val="2"/>
          </rPr>
          <t xml:space="preserve">
</t>
        </r>
      </text>
    </comment>
    <comment ref="G14" authorId="0" shapeId="0" xr:uid="{5D0D6290-E6EF-440D-8E90-4E450538F4A8}">
      <text>
        <r>
          <rPr>
            <b/>
            <sz val="10"/>
            <color indexed="81"/>
            <rFont val="Tahoma"/>
            <family val="2"/>
          </rPr>
          <t>Date of the meeting</t>
        </r>
        <r>
          <rPr>
            <sz val="16"/>
            <color indexed="81"/>
            <rFont val="Tahoma"/>
            <family val="2"/>
          </rPr>
          <t xml:space="preserve">
</t>
        </r>
      </text>
    </comment>
    <comment ref="J14" authorId="0" shapeId="0" xr:uid="{FFDC4233-2B89-42CE-943B-DB62506ACDE9}">
      <text>
        <r>
          <rPr>
            <b/>
            <sz val="10"/>
            <color indexed="81"/>
            <rFont val="Tahoma"/>
            <family val="2"/>
          </rPr>
          <t>Date of the meeting</t>
        </r>
        <r>
          <rPr>
            <sz val="16"/>
            <color indexed="81"/>
            <rFont val="Tahoma"/>
            <family val="2"/>
          </rPr>
          <t xml:space="preserve">
</t>
        </r>
      </text>
    </comment>
    <comment ref="I29" authorId="0" shapeId="0" xr:uid="{D6C72A61-509C-4184-A8E2-DBFBE5D2B2BC}">
      <text>
        <r>
          <rPr>
            <sz val="10"/>
            <color indexed="81"/>
            <rFont val="Tahoma"/>
            <family val="2"/>
          </rPr>
          <t>Where was this part found (part from above picture)</t>
        </r>
      </text>
    </comment>
    <comment ref="K29" authorId="0" shapeId="0" xr:uid="{1444052E-5826-4A4D-B2A3-D86C4A37FE2E}">
      <text>
        <r>
          <rPr>
            <sz val="10"/>
            <color indexed="81"/>
            <rFont val="Tahoma"/>
            <family val="2"/>
          </rPr>
          <t>Where was this part found (part from above picture)</t>
        </r>
      </text>
    </comment>
    <comment ref="M29" authorId="0" shapeId="0" xr:uid="{9A12FC5F-F76F-483B-A618-FE772B714E7F}">
      <text>
        <r>
          <rPr>
            <b/>
            <sz val="10"/>
            <color indexed="81"/>
            <rFont val="Tahoma"/>
            <family val="2"/>
          </rPr>
          <t>Name the standard that was referred (drawing number, standard name, etc)</t>
        </r>
      </text>
    </comment>
    <comment ref="I31" authorId="0" shapeId="0" xr:uid="{26F3325E-EBA8-4B3A-867D-54BA6B4ABB04}">
      <text>
        <r>
          <rPr>
            <b/>
            <sz val="10"/>
            <color indexed="81"/>
            <rFont val="Tahoma"/>
            <family val="2"/>
          </rPr>
          <t>Y / N</t>
        </r>
      </text>
    </comment>
    <comment ref="K31" authorId="0" shapeId="0" xr:uid="{E1A3D6EA-3DDE-44CA-8BF1-666FBD6D921D}">
      <text>
        <r>
          <rPr>
            <b/>
            <sz val="9"/>
            <color indexed="81"/>
            <rFont val="Tahoma"/>
            <family val="2"/>
          </rPr>
          <t>Identify the potential for shut down, line interruptions, yard recalls, warranty, etc..</t>
        </r>
      </text>
    </comment>
    <comment ref="I32" authorId="0" shapeId="0" xr:uid="{11279F7D-0AAE-4000-A771-2074091DE3C0}">
      <text>
        <r>
          <rPr>
            <b/>
            <sz val="9"/>
            <color indexed="81"/>
            <rFont val="Tahoma"/>
            <family val="2"/>
          </rPr>
          <t>Only in case of reoccurency</t>
        </r>
      </text>
    </comment>
    <comment ref="H34" authorId="0" shapeId="0" xr:uid="{E55310CE-3C96-4DE3-BF2C-00A1B58AA514}">
      <text>
        <r>
          <rPr>
            <b/>
            <sz val="10"/>
            <color indexed="81"/>
            <rFont val="Tahoma"/>
            <family val="2"/>
          </rPr>
          <t>Name the plants that should be warned and / or other deparments (Safety,  Central Engineering, Central Manufactuing, etc)</t>
        </r>
      </text>
    </comment>
    <comment ref="F36" authorId="0" shapeId="0" xr:uid="{26D27A38-E1D9-4362-96FC-BB2E4BDA33AD}">
      <text>
        <r>
          <rPr>
            <b/>
            <sz val="10"/>
            <color indexed="81"/>
            <rFont val="Tahoma"/>
            <family val="2"/>
          </rPr>
          <t>Some information will be pre-filled with the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Elena Neacsu</author>
  </authors>
  <commentList>
    <comment ref="Y5" authorId="0" shapeId="0" xr:uid="{2E046CEB-A459-470E-B487-318700202260}">
      <text>
        <r>
          <rPr>
            <sz val="10"/>
            <color indexed="81"/>
            <rFont val="Tahoma"/>
            <family val="2"/>
          </rPr>
          <t>Date when all containments are finished. Formula indicates latest date in the left matrix, but user can change as required</t>
        </r>
      </text>
    </comment>
    <comment ref="Y6" authorId="0" shapeId="0" xr:uid="{A46AFB62-EA08-425C-82D2-215BA085A76A}">
      <text>
        <r>
          <rPr>
            <sz val="10"/>
            <color indexed="81"/>
            <rFont val="Tahoma"/>
            <family val="2"/>
          </rPr>
          <t xml:space="preserve">
Part ID if it is the case</t>
        </r>
      </text>
    </comment>
    <comment ref="AJ7" authorId="0" shapeId="0" xr:uid="{3FE803AA-36B0-473B-8766-CFC2E4159C2A}">
      <text>
        <r>
          <rPr>
            <sz val="9"/>
            <color indexed="81"/>
            <rFont val="Tahoma"/>
            <family val="2"/>
          </rPr>
          <t xml:space="preserve">Specify the batch number of the original claimed part (s). They can be multiple batches originally claimed, please mention them all 
</t>
        </r>
      </text>
    </comment>
    <comment ref="AM7" authorId="0" shapeId="0" xr:uid="{C99F8D8D-BB2D-4F9E-B56D-3E5340519A94}">
      <text>
        <r>
          <rPr>
            <sz val="9"/>
            <color indexed="81"/>
            <rFont val="Tahoma"/>
            <family val="2"/>
          </rPr>
          <t>Specify the delivery number of the original claimed part (s)</t>
        </r>
      </text>
    </comment>
    <comment ref="Y9" authorId="0" shapeId="0" xr:uid="{C63815DF-5A8A-4249-AF7F-9C88993B54CF}">
      <text>
        <r>
          <rPr>
            <sz val="10"/>
            <color indexed="81"/>
            <rFont val="Tahoma"/>
            <family val="2"/>
          </rPr>
          <t>Quality Alert - File</t>
        </r>
      </text>
    </comment>
    <comment ref="AJ12" authorId="0" shapeId="0" xr:uid="{A1BE6534-30AE-444F-BB59-7177F553E7CF}">
      <text>
        <r>
          <rPr>
            <sz val="9"/>
            <color indexed="81"/>
            <rFont val="Tahoma"/>
            <family val="2"/>
          </rPr>
          <t xml:space="preserve">Specify the batch number of the original claimed part (s). They can be multiple batches originally claimed, please mention them all 
</t>
        </r>
      </text>
    </comment>
    <comment ref="AM12" authorId="0" shapeId="0" xr:uid="{FBEB134D-0CC8-47AC-BA52-3E78A503B7E8}">
      <text>
        <r>
          <rPr>
            <sz val="9"/>
            <color indexed="81"/>
            <rFont val="Tahoma"/>
            <family val="2"/>
          </rPr>
          <t>Specify the delivery number of the original claimed part (s)</t>
        </r>
      </text>
    </comment>
    <comment ref="Y15" authorId="0" shapeId="0" xr:uid="{1E99533A-4087-43C0-B630-A5893E933E65}">
      <text>
        <r>
          <rPr>
            <sz val="10"/>
            <color indexed="81"/>
            <rFont val="Tahoma"/>
            <family val="2"/>
          </rPr>
          <t>Attach any evidening document</t>
        </r>
      </text>
    </comment>
    <comment ref="Y16" authorId="0" shapeId="0" xr:uid="{BE3FCD41-F205-4344-89EF-7F1A929E6E13}">
      <text>
        <r>
          <rPr>
            <sz val="10"/>
            <color indexed="81"/>
            <rFont val="Tahoma"/>
            <family val="2"/>
          </rPr>
          <t>Attach any evidening document</t>
        </r>
      </text>
    </comment>
    <comment ref="Y17" authorId="0" shapeId="0" xr:uid="{3ADD6DC3-9BCB-4CD7-94CC-96299EF06CD8}">
      <text>
        <r>
          <rPr>
            <sz val="10"/>
            <color indexed="81"/>
            <rFont val="Tahoma"/>
            <family val="2"/>
          </rPr>
          <t xml:space="preserve">Describe the marks you used to identify contained parts &amp; containers </t>
        </r>
      </text>
    </comment>
    <comment ref="AB18" authorId="0" shapeId="0" xr:uid="{DFDB91DD-0036-46FF-81CF-A48EB7F5598D}">
      <text>
        <r>
          <rPr>
            <sz val="10"/>
            <color indexed="81"/>
            <rFont val="Tahoma"/>
            <family val="2"/>
          </rPr>
          <t>Attach picture of the label from contained boxes</t>
        </r>
      </text>
    </comment>
    <comment ref="AB19" authorId="0" shapeId="0" xr:uid="{83457528-E5C4-4DBB-AF56-C2BE37354766}">
      <text>
        <r>
          <rPr>
            <sz val="10"/>
            <color indexed="81"/>
            <rFont val="Tahoma"/>
            <family val="2"/>
          </rPr>
          <t xml:space="preserve">Picture of the contained parts </t>
        </r>
      </text>
    </comment>
    <comment ref="B25" authorId="0" shapeId="0" xr:uid="{A19CA767-61EE-4C76-B3FF-2CF260DA9F99}">
      <text>
        <r>
          <rPr>
            <sz val="9"/>
            <color indexed="81"/>
            <rFont val="Tahoma"/>
            <family val="2"/>
          </rPr>
          <t xml:space="preserve">
</t>
        </r>
      </text>
    </comment>
    <comment ref="E27" authorId="0" shapeId="0" xr:uid="{BD51BB47-E01A-4218-BC26-5B33B70DB02E}">
      <text>
        <r>
          <rPr>
            <b/>
            <sz val="10"/>
            <color indexed="81"/>
            <rFont val="Tahoma"/>
            <family val="2"/>
          </rPr>
          <t>Day / CW</t>
        </r>
      </text>
    </comment>
    <comment ref="F27" authorId="0" shapeId="0" xr:uid="{C080B92B-9961-44AC-B37F-BE2CCAB32700}">
      <text>
        <r>
          <rPr>
            <b/>
            <sz val="10"/>
            <color indexed="81"/>
            <rFont val="Tahoma"/>
            <family val="2"/>
          </rPr>
          <t>Day / CW</t>
        </r>
      </text>
    </comment>
    <comment ref="G27" authorId="0" shapeId="0" xr:uid="{80199C5B-342E-484A-8826-0D3967751D6E}">
      <text>
        <r>
          <rPr>
            <b/>
            <sz val="10"/>
            <color indexed="81"/>
            <rFont val="Tahoma"/>
            <family val="2"/>
          </rPr>
          <t>Day / CW</t>
        </r>
      </text>
    </comment>
    <comment ref="H27" authorId="0" shapeId="0" xr:uid="{2D3DA106-351A-4838-BB40-710E8BCE7950}">
      <text>
        <r>
          <rPr>
            <b/>
            <sz val="10"/>
            <color indexed="81"/>
            <rFont val="Tahoma"/>
            <family val="2"/>
          </rPr>
          <t>Day / CW</t>
        </r>
      </text>
    </comment>
    <comment ref="I27" authorId="0" shapeId="0" xr:uid="{69585F78-97CB-454D-8D83-17204D2C11CF}">
      <text>
        <r>
          <rPr>
            <b/>
            <sz val="10"/>
            <color indexed="81"/>
            <rFont val="Tahoma"/>
            <family val="2"/>
          </rPr>
          <t>Day / CW</t>
        </r>
      </text>
    </comment>
    <comment ref="J27" authorId="0" shapeId="0" xr:uid="{71E55D70-B063-4F3F-B66B-490FCD5E8CAD}">
      <text>
        <r>
          <rPr>
            <b/>
            <sz val="10"/>
            <color indexed="81"/>
            <rFont val="Tahoma"/>
            <family val="2"/>
          </rPr>
          <t>Day / CW</t>
        </r>
      </text>
    </comment>
    <comment ref="K27" authorId="0" shapeId="0" xr:uid="{74293F27-6E47-4D51-A87B-B97EA60CF557}">
      <text>
        <r>
          <rPr>
            <b/>
            <sz val="10"/>
            <color indexed="81"/>
            <rFont val="Tahoma"/>
            <family val="2"/>
          </rPr>
          <t>Day / CW</t>
        </r>
      </text>
    </comment>
    <comment ref="L27" authorId="0" shapeId="0" xr:uid="{2D0A12A3-2F69-483C-A36C-A717BF553C3D}">
      <text>
        <r>
          <rPr>
            <b/>
            <sz val="10"/>
            <color indexed="81"/>
            <rFont val="Tahoma"/>
            <family val="2"/>
          </rPr>
          <t>Day / CW</t>
        </r>
      </text>
    </comment>
    <comment ref="M27" authorId="0" shapeId="0" xr:uid="{377B6E66-1907-4F84-A492-8ACC5B7706B0}">
      <text>
        <r>
          <rPr>
            <b/>
            <sz val="10"/>
            <color indexed="81"/>
            <rFont val="Tahoma"/>
            <family val="2"/>
          </rPr>
          <t>Day / CW</t>
        </r>
      </text>
    </comment>
    <comment ref="N27" authorId="0" shapeId="0" xr:uid="{E0A968E7-D9DB-443E-B5CC-622761A637E6}">
      <text>
        <r>
          <rPr>
            <b/>
            <sz val="10"/>
            <color indexed="81"/>
            <rFont val="Tahoma"/>
            <family val="2"/>
          </rPr>
          <t>Day / CW</t>
        </r>
      </text>
    </comment>
    <comment ref="O27" authorId="0" shapeId="0" xr:uid="{920CA018-C083-4A5F-9263-F3C6701CF273}">
      <text>
        <r>
          <rPr>
            <b/>
            <sz val="10"/>
            <color indexed="81"/>
            <rFont val="Tahoma"/>
            <family val="2"/>
          </rPr>
          <t>Day / CW</t>
        </r>
      </text>
    </comment>
    <comment ref="P27" authorId="0" shapeId="0" xr:uid="{25DDDE01-1A6C-4001-9634-8E580E1C8B90}">
      <text>
        <r>
          <rPr>
            <b/>
            <sz val="10"/>
            <color indexed="81"/>
            <rFont val="Tahoma"/>
            <family val="2"/>
          </rPr>
          <t>Day / CW</t>
        </r>
      </text>
    </comment>
    <comment ref="Q27" authorId="0" shapeId="0" xr:uid="{447A9AA1-DF80-46EB-B5E4-F968A60360E3}">
      <text>
        <r>
          <rPr>
            <b/>
            <sz val="10"/>
            <color indexed="81"/>
            <rFont val="Tahoma"/>
            <family val="2"/>
          </rPr>
          <t>Day / CW</t>
        </r>
      </text>
    </comment>
    <comment ref="R27" authorId="0" shapeId="0" xr:uid="{14FC4101-278E-437C-9D66-DC1BFAEF1CE2}">
      <text>
        <r>
          <rPr>
            <b/>
            <sz val="10"/>
            <color indexed="81"/>
            <rFont val="Tahoma"/>
            <family val="2"/>
          </rPr>
          <t>Day / CW</t>
        </r>
      </text>
    </comment>
    <comment ref="S27" authorId="0" shapeId="0" xr:uid="{21A27CAE-5C22-4A3B-AD3A-4D5771BA0A95}">
      <text>
        <r>
          <rPr>
            <b/>
            <sz val="10"/>
            <color indexed="81"/>
            <rFont val="Tahoma"/>
            <family val="2"/>
          </rPr>
          <t>Day / CW</t>
        </r>
      </text>
    </comment>
    <comment ref="T27" authorId="0" shapeId="0" xr:uid="{4109F97C-019E-4439-B64C-EE3DBDA0E4EF}">
      <text>
        <r>
          <rPr>
            <b/>
            <sz val="10"/>
            <color indexed="81"/>
            <rFont val="Tahoma"/>
            <family val="2"/>
          </rPr>
          <t>Day / CW</t>
        </r>
      </text>
    </comment>
    <comment ref="U27" authorId="0" shapeId="0" xr:uid="{F141F485-F7D3-46A1-8042-EA39DEDBCF2D}">
      <text>
        <r>
          <rPr>
            <b/>
            <sz val="10"/>
            <color indexed="81"/>
            <rFont val="Tahoma"/>
            <family val="2"/>
          </rPr>
          <t>Day / CW</t>
        </r>
      </text>
    </comment>
    <comment ref="V27" authorId="0" shapeId="0" xr:uid="{762D934B-76AE-4BC5-BB6A-A36CFB662D46}">
      <text>
        <r>
          <rPr>
            <b/>
            <sz val="10"/>
            <color indexed="81"/>
            <rFont val="Tahoma"/>
            <family val="2"/>
          </rPr>
          <t>Day / CW</t>
        </r>
      </text>
    </comment>
    <comment ref="W27" authorId="0" shapeId="0" xr:uid="{864DD3B7-139B-4B18-80EF-F956EC6E35A4}">
      <text>
        <r>
          <rPr>
            <b/>
            <sz val="10"/>
            <color indexed="81"/>
            <rFont val="Tahoma"/>
            <family val="2"/>
          </rPr>
          <t>Day / CW</t>
        </r>
      </text>
    </comment>
    <comment ref="X27" authorId="0" shapeId="0" xr:uid="{FEB08210-819D-49B2-80C5-F56F2C6B5AAD}">
      <text>
        <r>
          <rPr>
            <b/>
            <sz val="10"/>
            <color indexed="81"/>
            <rFont val="Tahoma"/>
            <family val="2"/>
          </rPr>
          <t>Day / CW</t>
        </r>
      </text>
    </comment>
    <comment ref="Y27" authorId="0" shapeId="0" xr:uid="{AF18BB34-50E4-4625-AB61-D96248E53D99}">
      <text>
        <r>
          <rPr>
            <b/>
            <sz val="10"/>
            <color indexed="81"/>
            <rFont val="Tahoma"/>
            <family val="2"/>
          </rPr>
          <t>Day / CW</t>
        </r>
      </text>
    </comment>
    <comment ref="Z27" authorId="0" shapeId="0" xr:uid="{DF14E03C-5AFE-4ACA-ABE7-ADAF161297C9}">
      <text>
        <r>
          <rPr>
            <b/>
            <sz val="10"/>
            <color indexed="81"/>
            <rFont val="Tahoma"/>
            <family val="2"/>
          </rPr>
          <t>Day / CW</t>
        </r>
      </text>
    </comment>
    <comment ref="AA27" authorId="0" shapeId="0" xr:uid="{04D634E1-03DF-4678-8E62-A39E0B34B213}">
      <text>
        <r>
          <rPr>
            <b/>
            <sz val="10"/>
            <color indexed="81"/>
            <rFont val="Tahoma"/>
            <family val="2"/>
          </rPr>
          <t>Day / CW</t>
        </r>
      </text>
    </comment>
    <comment ref="AB27" authorId="0" shapeId="0" xr:uid="{678D5708-6916-4147-B9D7-26768A6D0B67}">
      <text>
        <r>
          <rPr>
            <b/>
            <sz val="10"/>
            <color indexed="81"/>
            <rFont val="Tahoma"/>
            <family val="2"/>
          </rPr>
          <t>Day / CW</t>
        </r>
      </text>
    </comment>
    <comment ref="AC27" authorId="0" shapeId="0" xr:uid="{A1C40909-41DE-4F8A-B991-E1EB35EDE708}">
      <text>
        <r>
          <rPr>
            <b/>
            <sz val="10"/>
            <color indexed="81"/>
            <rFont val="Tahoma"/>
            <family val="2"/>
          </rPr>
          <t>Day / CW</t>
        </r>
      </text>
    </comment>
    <comment ref="AD27" authorId="0" shapeId="0" xr:uid="{DD3C4D39-32F0-4C0B-9D6B-5489212A985E}">
      <text>
        <r>
          <rPr>
            <b/>
            <sz val="10"/>
            <color indexed="81"/>
            <rFont val="Tahoma"/>
            <family val="2"/>
          </rPr>
          <t>Day / CW</t>
        </r>
      </text>
    </comment>
    <comment ref="AE27" authorId="0" shapeId="0" xr:uid="{3ADD3ACB-E5DA-4ED5-A164-0EEA82050EEF}">
      <text>
        <r>
          <rPr>
            <b/>
            <sz val="10"/>
            <color indexed="81"/>
            <rFont val="Tahoma"/>
            <family val="2"/>
          </rPr>
          <t>Day / CW</t>
        </r>
      </text>
    </comment>
    <comment ref="AF27" authorId="0" shapeId="0" xr:uid="{54B91A46-E57D-4610-A0EA-0E5CAD0FFF9D}">
      <text>
        <r>
          <rPr>
            <b/>
            <sz val="10"/>
            <color indexed="81"/>
            <rFont val="Tahoma"/>
            <family val="2"/>
          </rPr>
          <t>Day / CW</t>
        </r>
      </text>
    </comment>
    <comment ref="AG27" authorId="0" shapeId="0" xr:uid="{6B943F42-7CEE-45ED-A0CB-55EA327853E9}">
      <text>
        <r>
          <rPr>
            <b/>
            <sz val="10"/>
            <color indexed="81"/>
            <rFont val="Tahoma"/>
            <family val="2"/>
          </rPr>
          <t>Day / CW</t>
        </r>
      </text>
    </comment>
    <comment ref="AH27" authorId="0" shapeId="0" xr:uid="{95CE25CC-2E64-4B67-9FFA-084B5F0DC9B8}">
      <text>
        <r>
          <rPr>
            <b/>
            <sz val="10"/>
            <color indexed="81"/>
            <rFont val="Tahoma"/>
            <family val="2"/>
          </rPr>
          <t>Day / CW</t>
        </r>
      </text>
    </comment>
    <comment ref="AI27" authorId="0" shapeId="0" xr:uid="{AE24FD08-58F1-4CEC-8A19-F993ACB1C4AD}">
      <text>
        <r>
          <rPr>
            <b/>
            <sz val="10"/>
            <color indexed="81"/>
            <rFont val="Tahoma"/>
            <family val="2"/>
          </rPr>
          <t>Day / CW</t>
        </r>
      </text>
    </comment>
    <comment ref="AJ27" authorId="0" shapeId="0" xr:uid="{A8728FCA-B1FE-417F-B850-C31795C3F1FF}">
      <text>
        <r>
          <rPr>
            <b/>
            <sz val="10"/>
            <color indexed="81"/>
            <rFont val="Tahoma"/>
            <family val="2"/>
          </rPr>
          <t>Day / CW</t>
        </r>
      </text>
    </comment>
    <comment ref="AK27" authorId="0" shapeId="0" xr:uid="{F0E06F50-B9A1-493F-AF1B-31D659A267FA}">
      <text>
        <r>
          <rPr>
            <b/>
            <sz val="10"/>
            <color indexed="81"/>
            <rFont val="Tahoma"/>
            <family val="2"/>
          </rPr>
          <t>Day / CW</t>
        </r>
      </text>
    </comment>
    <comment ref="AL27" authorId="0" shapeId="0" xr:uid="{A06BF85A-242A-4DD9-A40F-26C12A751A64}">
      <text>
        <r>
          <rPr>
            <b/>
            <sz val="10"/>
            <color indexed="81"/>
            <rFont val="Tahoma"/>
            <family val="2"/>
          </rPr>
          <t>Day / CW</t>
        </r>
      </text>
    </comment>
    <comment ref="AM27" authorId="0" shapeId="0" xr:uid="{C26BFD35-4F0F-439E-B6B1-F31CB79BA14A}">
      <text>
        <r>
          <rPr>
            <b/>
            <sz val="10"/>
            <color indexed="81"/>
            <rFont val="Tahoma"/>
            <family val="2"/>
          </rPr>
          <t>Day / CW</t>
        </r>
      </text>
    </comment>
    <comment ref="AN27" authorId="0" shapeId="0" xr:uid="{FCD4B594-CC48-4A70-8EA2-FE66CBA3350B}">
      <text>
        <r>
          <rPr>
            <b/>
            <sz val="10"/>
            <color indexed="81"/>
            <rFont val="Tahoma"/>
            <family val="2"/>
          </rPr>
          <t>Day / CW</t>
        </r>
      </text>
    </comment>
    <comment ref="AO27" authorId="0" shapeId="0" xr:uid="{ECC44BAF-B36B-4BAD-BB86-103765FEA766}">
      <text>
        <r>
          <rPr>
            <b/>
            <sz val="10"/>
            <color indexed="81"/>
            <rFont val="Tahoma"/>
            <family val="2"/>
          </rPr>
          <t>Day / CW</t>
        </r>
      </text>
    </comment>
    <comment ref="AP27" authorId="0" shapeId="0" xr:uid="{39D9E00F-CD1D-4AC9-8136-1AB15BBC9D9D}">
      <text>
        <r>
          <rPr>
            <b/>
            <sz val="10"/>
            <color indexed="81"/>
            <rFont val="Tahoma"/>
            <family val="2"/>
          </rPr>
          <t>Day / CW</t>
        </r>
      </text>
    </comment>
    <comment ref="AQ27" authorId="0" shapeId="0" xr:uid="{FA2E99F3-318F-4524-B0FC-A048C6B8CED5}">
      <text>
        <r>
          <rPr>
            <b/>
            <sz val="10"/>
            <color indexed="81"/>
            <rFont val="Tahoma"/>
            <family val="2"/>
          </rPr>
          <t>Day / CW</t>
        </r>
      </text>
    </comment>
    <comment ref="AR27" authorId="0" shapeId="0" xr:uid="{C1C09CAA-E31B-4892-A6D7-FD19F870FB9D}">
      <text>
        <r>
          <rPr>
            <b/>
            <sz val="10"/>
            <color indexed="81"/>
            <rFont val="Tahoma"/>
            <family val="2"/>
          </rPr>
          <t>Day / CW</t>
        </r>
      </text>
    </comment>
    <comment ref="AS27" authorId="0" shapeId="0" xr:uid="{0D3B8898-75B3-4D9F-AD4A-D474369CD612}">
      <text>
        <r>
          <rPr>
            <b/>
            <sz val="10"/>
            <color indexed="81"/>
            <rFont val="Tahoma"/>
            <family val="2"/>
          </rPr>
          <t>Day / CW</t>
        </r>
      </text>
    </comment>
    <comment ref="E28" authorId="0" shapeId="0" xr:uid="{D0238AA5-78A6-4558-9448-112DE0FF3E82}">
      <text>
        <r>
          <rPr>
            <b/>
            <sz val="10"/>
            <color indexed="81"/>
            <rFont val="Tahoma"/>
            <family val="2"/>
          </rPr>
          <t xml:space="preserve">Number of NOK parts detected internally </t>
        </r>
      </text>
    </comment>
    <comment ref="F28" authorId="0" shapeId="0" xr:uid="{5C182276-58C5-4D94-871E-CB88EBA4AA26}">
      <text>
        <r>
          <rPr>
            <b/>
            <sz val="10"/>
            <color indexed="81"/>
            <rFont val="Tahoma"/>
            <family val="2"/>
          </rPr>
          <t xml:space="preserve">Number of NOK parts detected internally </t>
        </r>
      </text>
    </comment>
    <comment ref="G28" authorId="0" shapeId="0" xr:uid="{35905CA6-B0EB-422F-A455-1DEA8B3DAB4B}">
      <text>
        <r>
          <rPr>
            <b/>
            <sz val="10"/>
            <color indexed="81"/>
            <rFont val="Tahoma"/>
            <family val="2"/>
          </rPr>
          <t xml:space="preserve">Number of NOK parts detected internally </t>
        </r>
      </text>
    </comment>
    <comment ref="H28" authorId="0" shapeId="0" xr:uid="{5F23A524-16CC-4288-B7E0-7914A4E648C5}">
      <text>
        <r>
          <rPr>
            <b/>
            <sz val="10"/>
            <color indexed="81"/>
            <rFont val="Tahoma"/>
            <family val="2"/>
          </rPr>
          <t xml:space="preserve">Number of NOK parts detected internally </t>
        </r>
      </text>
    </comment>
    <comment ref="I28" authorId="0" shapeId="0" xr:uid="{894B5B7B-FF11-463F-A8A5-E6220C252AD5}">
      <text>
        <r>
          <rPr>
            <b/>
            <sz val="10"/>
            <color indexed="81"/>
            <rFont val="Tahoma"/>
            <family val="2"/>
          </rPr>
          <t xml:space="preserve">Number of NOK parts detected internally </t>
        </r>
      </text>
    </comment>
    <comment ref="J28" authorId="0" shapeId="0" xr:uid="{80425D7D-3F62-4A5C-9F8F-EFBE2C52912B}">
      <text>
        <r>
          <rPr>
            <b/>
            <sz val="10"/>
            <color indexed="81"/>
            <rFont val="Tahoma"/>
            <family val="2"/>
          </rPr>
          <t xml:space="preserve">Number of NOK parts detected internally </t>
        </r>
      </text>
    </comment>
    <comment ref="K28" authorId="0" shapeId="0" xr:uid="{AC3F7B93-6649-4A96-814F-1CF19A084C19}">
      <text>
        <r>
          <rPr>
            <b/>
            <sz val="10"/>
            <color indexed="81"/>
            <rFont val="Tahoma"/>
            <family val="2"/>
          </rPr>
          <t xml:space="preserve">Number of NOK parts detected internally </t>
        </r>
      </text>
    </comment>
    <comment ref="L28" authorId="0" shapeId="0" xr:uid="{41A7B391-3FDD-431C-B5D6-B1003920BDCF}">
      <text>
        <r>
          <rPr>
            <b/>
            <sz val="10"/>
            <color indexed="81"/>
            <rFont val="Tahoma"/>
            <family val="2"/>
          </rPr>
          <t xml:space="preserve">Number of NOK parts detected internally </t>
        </r>
      </text>
    </comment>
    <comment ref="M28" authorId="0" shapeId="0" xr:uid="{C9F8561B-0CF1-4932-A191-5D9C966D53BB}">
      <text>
        <r>
          <rPr>
            <b/>
            <sz val="10"/>
            <color indexed="81"/>
            <rFont val="Tahoma"/>
            <family val="2"/>
          </rPr>
          <t xml:space="preserve">Number of NOK parts detected internally </t>
        </r>
      </text>
    </comment>
    <comment ref="N28" authorId="0" shapeId="0" xr:uid="{4D8DD435-111A-4686-B4E4-665224347A33}">
      <text>
        <r>
          <rPr>
            <b/>
            <sz val="10"/>
            <color indexed="81"/>
            <rFont val="Tahoma"/>
            <family val="2"/>
          </rPr>
          <t xml:space="preserve">Number of NOK parts detected internally </t>
        </r>
      </text>
    </comment>
    <comment ref="O28" authorId="0" shapeId="0" xr:uid="{B2E1FB5F-FFE4-4ED2-AB4F-10BFEDB3F864}">
      <text>
        <r>
          <rPr>
            <b/>
            <sz val="10"/>
            <color indexed="81"/>
            <rFont val="Tahoma"/>
            <family val="2"/>
          </rPr>
          <t xml:space="preserve">Number of NOK parts detected internally </t>
        </r>
      </text>
    </comment>
    <comment ref="P28" authorId="0" shapeId="0" xr:uid="{2A1F502A-082B-4F73-8224-150704B3DBDC}">
      <text>
        <r>
          <rPr>
            <b/>
            <sz val="10"/>
            <color indexed="81"/>
            <rFont val="Tahoma"/>
            <family val="2"/>
          </rPr>
          <t xml:space="preserve">Number of NOK parts detected internally </t>
        </r>
      </text>
    </comment>
    <comment ref="Q28" authorId="0" shapeId="0" xr:uid="{62B26FF3-3A1A-4098-AA3B-511D5F208B60}">
      <text>
        <r>
          <rPr>
            <b/>
            <sz val="10"/>
            <color indexed="81"/>
            <rFont val="Tahoma"/>
            <family val="2"/>
          </rPr>
          <t xml:space="preserve">Number of NOK parts detected internally </t>
        </r>
      </text>
    </comment>
    <comment ref="R28" authorId="0" shapeId="0" xr:uid="{F3CB8939-AC3E-4E64-AD34-1D5D89E4C55A}">
      <text>
        <r>
          <rPr>
            <b/>
            <sz val="10"/>
            <color indexed="81"/>
            <rFont val="Tahoma"/>
            <family val="2"/>
          </rPr>
          <t xml:space="preserve">Number of NOK parts detected internally </t>
        </r>
      </text>
    </comment>
    <comment ref="S28" authorId="0" shapeId="0" xr:uid="{64324A56-AE70-4ED4-AC11-ED56C480AE90}">
      <text>
        <r>
          <rPr>
            <b/>
            <sz val="10"/>
            <color indexed="81"/>
            <rFont val="Tahoma"/>
            <family val="2"/>
          </rPr>
          <t xml:space="preserve">Number of NOK parts detected internally </t>
        </r>
      </text>
    </comment>
    <comment ref="T28" authorId="0" shapeId="0" xr:uid="{A26E842B-5242-4BED-947E-CE879CD48884}">
      <text>
        <r>
          <rPr>
            <b/>
            <sz val="10"/>
            <color indexed="81"/>
            <rFont val="Tahoma"/>
            <family val="2"/>
          </rPr>
          <t xml:space="preserve">Number of NOK parts detected internally </t>
        </r>
      </text>
    </comment>
    <comment ref="U28" authorId="0" shapeId="0" xr:uid="{6A13EA0C-B69C-4039-9F59-D9C6233A7C0C}">
      <text>
        <r>
          <rPr>
            <b/>
            <sz val="10"/>
            <color indexed="81"/>
            <rFont val="Tahoma"/>
            <family val="2"/>
          </rPr>
          <t xml:space="preserve">Number of NOK parts detected internally </t>
        </r>
      </text>
    </comment>
    <comment ref="V28" authorId="0" shapeId="0" xr:uid="{89D438FD-8338-4DF5-9835-A3883DB168C5}">
      <text>
        <r>
          <rPr>
            <b/>
            <sz val="10"/>
            <color indexed="81"/>
            <rFont val="Tahoma"/>
            <family val="2"/>
          </rPr>
          <t xml:space="preserve">Number of NOK parts detected internally </t>
        </r>
      </text>
    </comment>
    <comment ref="W28" authorId="0" shapeId="0" xr:uid="{F2A82280-1D46-471C-B036-75F1B09221CF}">
      <text>
        <r>
          <rPr>
            <b/>
            <sz val="10"/>
            <color indexed="81"/>
            <rFont val="Tahoma"/>
            <family val="2"/>
          </rPr>
          <t xml:space="preserve">Number of NOK parts detected internally </t>
        </r>
      </text>
    </comment>
    <comment ref="X28" authorId="0" shapeId="0" xr:uid="{C6870E8E-023E-43E1-8C42-D63D7AA0C693}">
      <text>
        <r>
          <rPr>
            <b/>
            <sz val="10"/>
            <color indexed="81"/>
            <rFont val="Tahoma"/>
            <family val="2"/>
          </rPr>
          <t xml:space="preserve">Number of NOK parts detected internally </t>
        </r>
      </text>
    </comment>
    <comment ref="Y28" authorId="0" shapeId="0" xr:uid="{7EBCD2B3-859A-4EFD-8FDC-408F50DCAD4F}">
      <text>
        <r>
          <rPr>
            <b/>
            <sz val="10"/>
            <color indexed="81"/>
            <rFont val="Tahoma"/>
            <family val="2"/>
          </rPr>
          <t xml:space="preserve">Number of NOK parts detected internally </t>
        </r>
      </text>
    </comment>
    <comment ref="Z28" authorId="0" shapeId="0" xr:uid="{FF923488-6D5E-41D8-AFB1-9DEC39E77B3A}">
      <text>
        <r>
          <rPr>
            <b/>
            <sz val="10"/>
            <color indexed="81"/>
            <rFont val="Tahoma"/>
            <family val="2"/>
          </rPr>
          <t xml:space="preserve">Number of NOK parts detected internally </t>
        </r>
      </text>
    </comment>
    <comment ref="AA28" authorId="0" shapeId="0" xr:uid="{AB5DCEE6-F8DE-405D-889C-AAD124EE621F}">
      <text>
        <r>
          <rPr>
            <b/>
            <sz val="10"/>
            <color indexed="81"/>
            <rFont val="Tahoma"/>
            <family val="2"/>
          </rPr>
          <t xml:space="preserve">Number of NOK parts detected internally </t>
        </r>
      </text>
    </comment>
    <comment ref="AB28" authorId="0" shapeId="0" xr:uid="{54840681-2829-4B91-B72F-2F69D6C6021B}">
      <text>
        <r>
          <rPr>
            <b/>
            <sz val="10"/>
            <color indexed="81"/>
            <rFont val="Tahoma"/>
            <family val="2"/>
          </rPr>
          <t xml:space="preserve">Number of NOK parts detected internally </t>
        </r>
      </text>
    </comment>
    <comment ref="AC28" authorId="0" shapeId="0" xr:uid="{513DE48E-8B67-4EA6-8E92-8B08F696D9D4}">
      <text>
        <r>
          <rPr>
            <b/>
            <sz val="10"/>
            <color indexed="81"/>
            <rFont val="Tahoma"/>
            <family val="2"/>
          </rPr>
          <t xml:space="preserve">Number of NOK parts detected internally </t>
        </r>
      </text>
    </comment>
    <comment ref="AD28" authorId="0" shapeId="0" xr:uid="{7F31A3DF-8231-423B-9849-1DA5823487F0}">
      <text>
        <r>
          <rPr>
            <b/>
            <sz val="10"/>
            <color indexed="81"/>
            <rFont val="Tahoma"/>
            <family val="2"/>
          </rPr>
          <t xml:space="preserve">Number of NOK parts detected internally </t>
        </r>
      </text>
    </comment>
    <comment ref="AE28" authorId="0" shapeId="0" xr:uid="{AD7E1525-0CC5-4CC2-A253-9E0AF8353C3F}">
      <text>
        <r>
          <rPr>
            <b/>
            <sz val="10"/>
            <color indexed="81"/>
            <rFont val="Tahoma"/>
            <family val="2"/>
          </rPr>
          <t xml:space="preserve">Number of NOK parts detected internally </t>
        </r>
      </text>
    </comment>
    <comment ref="AF28" authorId="0" shapeId="0" xr:uid="{00BF5225-3726-4EDE-BA41-5688C5F1C8E8}">
      <text>
        <r>
          <rPr>
            <b/>
            <sz val="10"/>
            <color indexed="81"/>
            <rFont val="Tahoma"/>
            <family val="2"/>
          </rPr>
          <t xml:space="preserve">Number of NOK parts detected internally </t>
        </r>
      </text>
    </comment>
    <comment ref="AG28" authorId="0" shapeId="0" xr:uid="{0858AEC3-ABED-41B6-9B56-051EB85C022A}">
      <text>
        <r>
          <rPr>
            <b/>
            <sz val="10"/>
            <color indexed="81"/>
            <rFont val="Tahoma"/>
            <family val="2"/>
          </rPr>
          <t xml:space="preserve">Number of NOK parts detected internally </t>
        </r>
      </text>
    </comment>
    <comment ref="AH28" authorId="0" shapeId="0" xr:uid="{3368B217-A52D-4C8E-8E94-4A8967091EB8}">
      <text>
        <r>
          <rPr>
            <b/>
            <sz val="10"/>
            <color indexed="81"/>
            <rFont val="Tahoma"/>
            <family val="2"/>
          </rPr>
          <t xml:space="preserve">Number of NOK parts detected internally </t>
        </r>
      </text>
    </comment>
    <comment ref="AI28" authorId="0" shapeId="0" xr:uid="{20963C41-3FAC-4FB9-B000-D5DDA31EF4AE}">
      <text>
        <r>
          <rPr>
            <b/>
            <sz val="10"/>
            <color indexed="81"/>
            <rFont val="Tahoma"/>
            <family val="2"/>
          </rPr>
          <t xml:space="preserve">Number of NOK parts detected internally </t>
        </r>
      </text>
    </comment>
    <comment ref="AJ28" authorId="0" shapeId="0" xr:uid="{18900539-6686-4453-A1E1-804E427C923C}">
      <text>
        <r>
          <rPr>
            <b/>
            <sz val="10"/>
            <color indexed="81"/>
            <rFont val="Tahoma"/>
            <family val="2"/>
          </rPr>
          <t xml:space="preserve">Number of NOK parts detected internally </t>
        </r>
      </text>
    </comment>
    <comment ref="AK28" authorId="0" shapeId="0" xr:uid="{65252C09-339C-47E0-853B-3F668BA622AC}">
      <text>
        <r>
          <rPr>
            <b/>
            <sz val="10"/>
            <color indexed="81"/>
            <rFont val="Tahoma"/>
            <family val="2"/>
          </rPr>
          <t xml:space="preserve">Number of NOK parts detected internally </t>
        </r>
      </text>
    </comment>
    <comment ref="AL28" authorId="0" shapeId="0" xr:uid="{F25F45DE-AEF6-4705-8C14-660513F536E4}">
      <text>
        <r>
          <rPr>
            <b/>
            <sz val="10"/>
            <color indexed="81"/>
            <rFont val="Tahoma"/>
            <family val="2"/>
          </rPr>
          <t xml:space="preserve">Number of NOK parts detected internally </t>
        </r>
      </text>
    </comment>
    <comment ref="AM28" authorId="0" shapeId="0" xr:uid="{7D3ECCE9-0182-42E1-A45B-B6FA43CA165C}">
      <text>
        <r>
          <rPr>
            <b/>
            <sz val="10"/>
            <color indexed="81"/>
            <rFont val="Tahoma"/>
            <family val="2"/>
          </rPr>
          <t xml:space="preserve">Number of NOK parts detected internally </t>
        </r>
      </text>
    </comment>
    <comment ref="AN28" authorId="0" shapeId="0" xr:uid="{A7F6867C-1916-40DC-8191-4DAD358630F7}">
      <text>
        <r>
          <rPr>
            <b/>
            <sz val="10"/>
            <color indexed="81"/>
            <rFont val="Tahoma"/>
            <family val="2"/>
          </rPr>
          <t xml:space="preserve">Number of NOK parts detected internally </t>
        </r>
      </text>
    </comment>
    <comment ref="AO28" authorId="0" shapeId="0" xr:uid="{4A5474FB-484A-4F34-BBD7-7B1AC1C3C366}">
      <text>
        <r>
          <rPr>
            <b/>
            <sz val="10"/>
            <color indexed="81"/>
            <rFont val="Tahoma"/>
            <family val="2"/>
          </rPr>
          <t xml:space="preserve">Number of NOK parts detected internally </t>
        </r>
      </text>
    </comment>
    <comment ref="AP28" authorId="0" shapeId="0" xr:uid="{5A39D851-3D5D-4AF5-BAAF-75E4848BFBDB}">
      <text>
        <r>
          <rPr>
            <b/>
            <sz val="10"/>
            <color indexed="81"/>
            <rFont val="Tahoma"/>
            <family val="2"/>
          </rPr>
          <t xml:space="preserve">Number of NOK parts detected internally </t>
        </r>
      </text>
    </comment>
    <comment ref="AQ28" authorId="0" shapeId="0" xr:uid="{F664B8A1-600C-4B0A-ADB2-5A30376FFF0F}">
      <text>
        <r>
          <rPr>
            <b/>
            <sz val="10"/>
            <color indexed="81"/>
            <rFont val="Tahoma"/>
            <family val="2"/>
          </rPr>
          <t xml:space="preserve">Number of NOK parts detected internally </t>
        </r>
      </text>
    </comment>
    <comment ref="AR28" authorId="0" shapeId="0" xr:uid="{9071AA4A-C3EF-4026-8FA3-CE201D7966E8}">
      <text>
        <r>
          <rPr>
            <b/>
            <sz val="10"/>
            <color indexed="81"/>
            <rFont val="Tahoma"/>
            <family val="2"/>
          </rPr>
          <t xml:space="preserve">Number of NOK parts detected internally </t>
        </r>
      </text>
    </comment>
    <comment ref="AS28" authorId="0" shapeId="0" xr:uid="{2281EBBA-32E7-409F-A1E4-0E41012B7339}">
      <text>
        <r>
          <rPr>
            <b/>
            <sz val="10"/>
            <color indexed="81"/>
            <rFont val="Tahoma"/>
            <family val="2"/>
          </rPr>
          <t xml:space="preserve">Number of NOK parts detected internally </t>
        </r>
      </text>
    </comment>
    <comment ref="E29" authorId="0" shapeId="0" xr:uid="{015679D0-CB0D-4F2C-B6F4-6EDAC93C1685}">
      <text>
        <r>
          <rPr>
            <b/>
            <sz val="10"/>
            <color indexed="81"/>
            <rFont val="Tahoma"/>
            <family val="2"/>
          </rPr>
          <t>Number of NOK parts detected at customer</t>
        </r>
      </text>
    </comment>
    <comment ref="F29" authorId="0" shapeId="0" xr:uid="{0F4BF6B9-F82E-4BF3-8C9B-94FBEEEA7EF3}">
      <text>
        <r>
          <rPr>
            <b/>
            <sz val="10"/>
            <color indexed="81"/>
            <rFont val="Tahoma"/>
            <family val="2"/>
          </rPr>
          <t>Number of NOK parts detected at customer</t>
        </r>
      </text>
    </comment>
    <comment ref="G29" authorId="0" shapeId="0" xr:uid="{B346A20E-4A40-4EA0-B3FD-2F8DEF5C8952}">
      <text>
        <r>
          <rPr>
            <b/>
            <sz val="10"/>
            <color indexed="81"/>
            <rFont val="Tahoma"/>
            <family val="2"/>
          </rPr>
          <t>Number of NOK parts detected at customer</t>
        </r>
      </text>
    </comment>
    <comment ref="H29" authorId="0" shapeId="0" xr:uid="{692393B2-D6B6-4C72-8BE2-71B01221BD61}">
      <text>
        <r>
          <rPr>
            <b/>
            <sz val="10"/>
            <color indexed="81"/>
            <rFont val="Tahoma"/>
            <family val="2"/>
          </rPr>
          <t>Number of NOK parts detected at customer</t>
        </r>
      </text>
    </comment>
    <comment ref="I29" authorId="0" shapeId="0" xr:uid="{D08B1B39-1CBF-46AE-843D-8D75E2D7396B}">
      <text>
        <r>
          <rPr>
            <b/>
            <sz val="10"/>
            <color indexed="81"/>
            <rFont val="Tahoma"/>
            <family val="2"/>
          </rPr>
          <t>Number of NOK parts detected at customer</t>
        </r>
      </text>
    </comment>
    <comment ref="J29" authorId="0" shapeId="0" xr:uid="{15981FB4-F68E-42DD-BD82-785E4645BCD4}">
      <text>
        <r>
          <rPr>
            <b/>
            <sz val="10"/>
            <color indexed="81"/>
            <rFont val="Tahoma"/>
            <family val="2"/>
          </rPr>
          <t>Number of NOK parts detected at customer</t>
        </r>
      </text>
    </comment>
    <comment ref="K29" authorId="0" shapeId="0" xr:uid="{6A969493-993A-4578-8386-84098BC6D421}">
      <text>
        <r>
          <rPr>
            <b/>
            <sz val="10"/>
            <color indexed="81"/>
            <rFont val="Tahoma"/>
            <family val="2"/>
          </rPr>
          <t>Number of NOK parts detected at customer</t>
        </r>
      </text>
    </comment>
    <comment ref="L29" authorId="0" shapeId="0" xr:uid="{4CDB2978-65E2-41A3-A41F-B01A864958DF}">
      <text>
        <r>
          <rPr>
            <b/>
            <sz val="10"/>
            <color indexed="81"/>
            <rFont val="Tahoma"/>
            <family val="2"/>
          </rPr>
          <t>Number of NOK parts detected at customer</t>
        </r>
      </text>
    </comment>
    <comment ref="M29" authorId="0" shapeId="0" xr:uid="{38DC2D18-0844-4E5B-80F7-2965998CBF31}">
      <text>
        <r>
          <rPr>
            <b/>
            <sz val="10"/>
            <color indexed="81"/>
            <rFont val="Tahoma"/>
            <family val="2"/>
          </rPr>
          <t>Number of NOK parts detected at customer</t>
        </r>
      </text>
    </comment>
    <comment ref="N29" authorId="0" shapeId="0" xr:uid="{AE67E89C-E8EB-4939-872D-25B787BA677B}">
      <text>
        <r>
          <rPr>
            <b/>
            <sz val="10"/>
            <color indexed="81"/>
            <rFont val="Tahoma"/>
            <family val="2"/>
          </rPr>
          <t>Number of NOK parts detected at customer</t>
        </r>
      </text>
    </comment>
    <comment ref="O29" authorId="0" shapeId="0" xr:uid="{B3C42090-CF0C-43F1-B499-9EAD9721E3C7}">
      <text>
        <r>
          <rPr>
            <b/>
            <sz val="10"/>
            <color indexed="81"/>
            <rFont val="Tahoma"/>
            <family val="2"/>
          </rPr>
          <t>Number of NOK parts detected at customer</t>
        </r>
      </text>
    </comment>
    <comment ref="P29" authorId="0" shapeId="0" xr:uid="{9480DAC9-CF29-48E1-A53B-43CC89436461}">
      <text>
        <r>
          <rPr>
            <b/>
            <sz val="10"/>
            <color indexed="81"/>
            <rFont val="Tahoma"/>
            <family val="2"/>
          </rPr>
          <t>Number of NOK parts detected at customer</t>
        </r>
      </text>
    </comment>
    <comment ref="Q29" authorId="0" shapeId="0" xr:uid="{C4A911B5-8967-446A-9C43-A9ABC49052E4}">
      <text>
        <r>
          <rPr>
            <b/>
            <sz val="10"/>
            <color indexed="81"/>
            <rFont val="Tahoma"/>
            <family val="2"/>
          </rPr>
          <t>Number of NOK parts detected at customer</t>
        </r>
      </text>
    </comment>
    <comment ref="R29" authorId="0" shapeId="0" xr:uid="{5B58AD8F-55BC-488B-9C09-3C9817CF0317}">
      <text>
        <r>
          <rPr>
            <b/>
            <sz val="10"/>
            <color indexed="81"/>
            <rFont val="Tahoma"/>
            <family val="2"/>
          </rPr>
          <t>Number of NOK parts detected at customer</t>
        </r>
      </text>
    </comment>
    <comment ref="S29" authorId="0" shapeId="0" xr:uid="{BA46BD53-C078-4CDD-A9A3-4138260A3016}">
      <text>
        <r>
          <rPr>
            <b/>
            <sz val="10"/>
            <color indexed="81"/>
            <rFont val="Tahoma"/>
            <family val="2"/>
          </rPr>
          <t>Number of NOK parts detected at customer</t>
        </r>
      </text>
    </comment>
    <comment ref="T29" authorId="0" shapeId="0" xr:uid="{8AF5C427-1F1F-4595-A760-97C5930786EC}">
      <text>
        <r>
          <rPr>
            <b/>
            <sz val="10"/>
            <color indexed="81"/>
            <rFont val="Tahoma"/>
            <family val="2"/>
          </rPr>
          <t>Number of NOK parts detected at customer</t>
        </r>
      </text>
    </comment>
    <comment ref="U29" authorId="0" shapeId="0" xr:uid="{C864D63D-3335-4E10-BFD3-13B369E374F9}">
      <text>
        <r>
          <rPr>
            <b/>
            <sz val="10"/>
            <color indexed="81"/>
            <rFont val="Tahoma"/>
            <family val="2"/>
          </rPr>
          <t>Number of NOK parts detected at customer</t>
        </r>
      </text>
    </comment>
    <comment ref="V29" authorId="0" shapeId="0" xr:uid="{7694DBD0-128E-4086-9642-6E8E33660FDE}">
      <text>
        <r>
          <rPr>
            <b/>
            <sz val="10"/>
            <color indexed="81"/>
            <rFont val="Tahoma"/>
            <family val="2"/>
          </rPr>
          <t>Number of NOK parts detected at customer</t>
        </r>
      </text>
    </comment>
    <comment ref="W29" authorId="0" shapeId="0" xr:uid="{74FCBA60-F42F-4C58-B324-F54968F8BE2F}">
      <text>
        <r>
          <rPr>
            <b/>
            <sz val="10"/>
            <color indexed="81"/>
            <rFont val="Tahoma"/>
            <family val="2"/>
          </rPr>
          <t>Number of NOK parts detected at customer</t>
        </r>
      </text>
    </comment>
    <comment ref="X29" authorId="0" shapeId="0" xr:uid="{5DC6C296-B208-4829-8097-BB3F0A7EDF51}">
      <text>
        <r>
          <rPr>
            <b/>
            <sz val="10"/>
            <color indexed="81"/>
            <rFont val="Tahoma"/>
            <family val="2"/>
          </rPr>
          <t>Number of NOK parts detected at customer</t>
        </r>
      </text>
    </comment>
    <comment ref="Y29" authorId="0" shapeId="0" xr:uid="{94356BA0-FD40-4820-9558-1E81B6845776}">
      <text>
        <r>
          <rPr>
            <b/>
            <sz val="10"/>
            <color indexed="81"/>
            <rFont val="Tahoma"/>
            <family val="2"/>
          </rPr>
          <t>Number of NOK parts detected at customer</t>
        </r>
      </text>
    </comment>
    <comment ref="Z29" authorId="0" shapeId="0" xr:uid="{B08F2655-2933-4AE1-8052-959CF094EEAA}">
      <text>
        <r>
          <rPr>
            <b/>
            <sz val="10"/>
            <color indexed="81"/>
            <rFont val="Tahoma"/>
            <family val="2"/>
          </rPr>
          <t>Number of NOK parts detected at customer</t>
        </r>
      </text>
    </comment>
    <comment ref="AA29" authorId="0" shapeId="0" xr:uid="{64C5697B-AF57-44ED-A688-79C9BF80AE27}">
      <text>
        <r>
          <rPr>
            <b/>
            <sz val="10"/>
            <color indexed="81"/>
            <rFont val="Tahoma"/>
            <family val="2"/>
          </rPr>
          <t>Number of NOK parts detected at customer</t>
        </r>
      </text>
    </comment>
    <comment ref="AB29" authorId="0" shapeId="0" xr:uid="{9CF317C2-77C0-465B-A361-FED3F1838ECF}">
      <text>
        <r>
          <rPr>
            <b/>
            <sz val="10"/>
            <color indexed="81"/>
            <rFont val="Tahoma"/>
            <family val="2"/>
          </rPr>
          <t>Number of NOK parts detected at customer</t>
        </r>
      </text>
    </comment>
    <comment ref="AC29" authorId="0" shapeId="0" xr:uid="{39717526-807E-42D8-BF2F-5F119C7B285F}">
      <text>
        <r>
          <rPr>
            <b/>
            <sz val="10"/>
            <color indexed="81"/>
            <rFont val="Tahoma"/>
            <family val="2"/>
          </rPr>
          <t>Number of NOK parts detected at customer</t>
        </r>
      </text>
    </comment>
    <comment ref="AD29" authorId="0" shapeId="0" xr:uid="{63D10FBB-88C0-4F6F-ACD5-6C7683188682}">
      <text>
        <r>
          <rPr>
            <b/>
            <sz val="10"/>
            <color indexed="81"/>
            <rFont val="Tahoma"/>
            <family val="2"/>
          </rPr>
          <t>Number of NOK parts detected at customer</t>
        </r>
      </text>
    </comment>
    <comment ref="AE29" authorId="0" shapeId="0" xr:uid="{8318F25A-E889-43A5-B698-D940D5695EEA}">
      <text>
        <r>
          <rPr>
            <b/>
            <sz val="10"/>
            <color indexed="81"/>
            <rFont val="Tahoma"/>
            <family val="2"/>
          </rPr>
          <t>Number of NOK parts detected at customer</t>
        </r>
      </text>
    </comment>
    <comment ref="AF29" authorId="0" shapeId="0" xr:uid="{69962126-82E2-459A-99CA-D3FEE036E10C}">
      <text>
        <r>
          <rPr>
            <b/>
            <sz val="10"/>
            <color indexed="81"/>
            <rFont val="Tahoma"/>
            <family val="2"/>
          </rPr>
          <t>Number of NOK parts detected at customer</t>
        </r>
      </text>
    </comment>
    <comment ref="AG29" authorId="0" shapeId="0" xr:uid="{DF3BA2C9-A6DD-4740-B4F1-8D14411C060E}">
      <text>
        <r>
          <rPr>
            <b/>
            <sz val="10"/>
            <color indexed="81"/>
            <rFont val="Tahoma"/>
            <family val="2"/>
          </rPr>
          <t>Number of NOK parts detected at customer</t>
        </r>
      </text>
    </comment>
    <comment ref="AH29" authorId="0" shapeId="0" xr:uid="{62985683-7FF6-43B3-96A2-87115ED6EB3D}">
      <text>
        <r>
          <rPr>
            <b/>
            <sz val="10"/>
            <color indexed="81"/>
            <rFont val="Tahoma"/>
            <family val="2"/>
          </rPr>
          <t>Number of NOK parts detected at customer</t>
        </r>
      </text>
    </comment>
    <comment ref="AI29" authorId="0" shapeId="0" xr:uid="{6B0F0C40-825B-4A54-BA08-560AE755740A}">
      <text>
        <r>
          <rPr>
            <b/>
            <sz val="10"/>
            <color indexed="81"/>
            <rFont val="Tahoma"/>
            <family val="2"/>
          </rPr>
          <t>Number of NOK parts detected at customer</t>
        </r>
      </text>
    </comment>
    <comment ref="AJ29" authorId="0" shapeId="0" xr:uid="{0E06BEBE-6DB1-4533-A3B5-38666418E80D}">
      <text>
        <r>
          <rPr>
            <b/>
            <sz val="10"/>
            <color indexed="81"/>
            <rFont val="Tahoma"/>
            <family val="2"/>
          </rPr>
          <t>Number of NOK parts detected at customer</t>
        </r>
      </text>
    </comment>
    <comment ref="AK29" authorId="0" shapeId="0" xr:uid="{D4106560-3CE2-4DF6-92BC-DEFD75873DF1}">
      <text>
        <r>
          <rPr>
            <b/>
            <sz val="10"/>
            <color indexed="81"/>
            <rFont val="Tahoma"/>
            <family val="2"/>
          </rPr>
          <t>Number of NOK parts detected at customer</t>
        </r>
      </text>
    </comment>
    <comment ref="AL29" authorId="0" shapeId="0" xr:uid="{ED50CBE2-5F05-49A9-9E44-78F0CFDC9818}">
      <text>
        <r>
          <rPr>
            <b/>
            <sz val="10"/>
            <color indexed="81"/>
            <rFont val="Tahoma"/>
            <family val="2"/>
          </rPr>
          <t>Number of NOK parts detected at customer</t>
        </r>
      </text>
    </comment>
    <comment ref="AM29" authorId="0" shapeId="0" xr:uid="{C57A7497-ACF3-464C-B599-2F4ED0010566}">
      <text>
        <r>
          <rPr>
            <b/>
            <sz val="10"/>
            <color indexed="81"/>
            <rFont val="Tahoma"/>
            <family val="2"/>
          </rPr>
          <t>Number of NOK parts detected at customer</t>
        </r>
      </text>
    </comment>
    <comment ref="AN29" authorId="0" shapeId="0" xr:uid="{C3ED7031-1062-4C3F-AE22-1BCAFBA77F94}">
      <text>
        <r>
          <rPr>
            <b/>
            <sz val="10"/>
            <color indexed="81"/>
            <rFont val="Tahoma"/>
            <family val="2"/>
          </rPr>
          <t>Number of NOK parts detected at customer</t>
        </r>
      </text>
    </comment>
    <comment ref="AO29" authorId="0" shapeId="0" xr:uid="{311DA45E-8616-4BD6-9B11-56A95E2FDDEF}">
      <text>
        <r>
          <rPr>
            <b/>
            <sz val="10"/>
            <color indexed="81"/>
            <rFont val="Tahoma"/>
            <family val="2"/>
          </rPr>
          <t>Number of NOK parts detected at customer</t>
        </r>
      </text>
    </comment>
    <comment ref="AP29" authorId="0" shapeId="0" xr:uid="{9CE42EE3-3DB7-428A-8314-3566383000C3}">
      <text>
        <r>
          <rPr>
            <b/>
            <sz val="10"/>
            <color indexed="81"/>
            <rFont val="Tahoma"/>
            <family val="2"/>
          </rPr>
          <t>Number of NOK parts detected at customer</t>
        </r>
      </text>
    </comment>
    <comment ref="AQ29" authorId="0" shapeId="0" xr:uid="{456F56A6-78C4-459B-BF27-4D45E4E7DD1C}">
      <text>
        <r>
          <rPr>
            <b/>
            <sz val="10"/>
            <color indexed="81"/>
            <rFont val="Tahoma"/>
            <family val="2"/>
          </rPr>
          <t>Number of NOK parts detected at customer</t>
        </r>
      </text>
    </comment>
    <comment ref="AR29" authorId="0" shapeId="0" xr:uid="{6E750B18-70F4-458B-A343-D7F49F217134}">
      <text>
        <r>
          <rPr>
            <b/>
            <sz val="10"/>
            <color indexed="81"/>
            <rFont val="Tahoma"/>
            <family val="2"/>
          </rPr>
          <t>Number of NOK parts detected at customer</t>
        </r>
      </text>
    </comment>
    <comment ref="AS29" authorId="0" shapeId="0" xr:uid="{72CDF6B4-29D0-41DA-82B0-75B19CC661AE}">
      <text>
        <r>
          <rPr>
            <b/>
            <sz val="10"/>
            <color indexed="81"/>
            <rFont val="Tahoma"/>
            <family val="2"/>
          </rPr>
          <t>Number of NOK parts detected at customer</t>
        </r>
      </text>
    </comment>
    <comment ref="E32" authorId="0" shapeId="0" xr:uid="{B858111A-EBAF-4145-9FAB-4CA380A14EEB}">
      <text>
        <r>
          <rPr>
            <sz val="10"/>
            <color indexed="81"/>
            <rFont val="Tahoma"/>
            <family val="2"/>
          </rPr>
          <t>Production date of NOKs - order chronologically the production dates of NOK parts (internal / external)</t>
        </r>
      </text>
    </comment>
    <comment ref="F32" authorId="0" shapeId="0" xr:uid="{BD346077-8CCE-4A1B-A6AC-742B0011A2EC}">
      <text>
        <r>
          <rPr>
            <sz val="10"/>
            <color indexed="81"/>
            <rFont val="Tahoma"/>
            <family val="2"/>
          </rPr>
          <t>Production date of NOKs - order chronologically the production dates of NOK parts (internal / external)</t>
        </r>
      </text>
    </comment>
    <comment ref="G32" authorId="0" shapeId="0" xr:uid="{B896D586-958E-4429-8CAF-9F96EB37463D}">
      <text>
        <r>
          <rPr>
            <sz val="10"/>
            <color indexed="81"/>
            <rFont val="Tahoma"/>
            <family val="2"/>
          </rPr>
          <t>Production date of NOKs - order chronologically the production dates of NOK parts (internal / external)</t>
        </r>
      </text>
    </comment>
    <comment ref="H32" authorId="0" shapeId="0" xr:uid="{16400DF7-76E8-4827-8045-50D050AC5213}">
      <text>
        <r>
          <rPr>
            <sz val="10"/>
            <color indexed="81"/>
            <rFont val="Tahoma"/>
            <family val="2"/>
          </rPr>
          <t>Production date of NOKs - order chronologically the production dates of NOK parts (internal / external)</t>
        </r>
      </text>
    </comment>
    <comment ref="I32" authorId="0" shapeId="0" xr:uid="{91AA9D6E-474A-4654-AC35-E14306505C44}">
      <text>
        <r>
          <rPr>
            <sz val="10"/>
            <color indexed="81"/>
            <rFont val="Tahoma"/>
            <family val="2"/>
          </rPr>
          <t>Production date of NOKs - order chronologically the production dates of NOK parts (internal / external)</t>
        </r>
      </text>
    </comment>
    <comment ref="J32" authorId="0" shapeId="0" xr:uid="{BA118C7F-B463-4D85-9A58-1DA3FCED3D5B}">
      <text>
        <r>
          <rPr>
            <sz val="10"/>
            <color indexed="81"/>
            <rFont val="Tahoma"/>
            <family val="2"/>
          </rPr>
          <t>Production date of NOKs - order chronologically the production dates of NOK parts (internal / external)</t>
        </r>
      </text>
    </comment>
    <comment ref="K32" authorId="0" shapeId="0" xr:uid="{08D3E173-2FE9-4AA4-94CE-A1A00D23CE5D}">
      <text>
        <r>
          <rPr>
            <sz val="10"/>
            <color indexed="81"/>
            <rFont val="Tahoma"/>
            <family val="2"/>
          </rPr>
          <t>Production date of NOKs - order chronologically the production dates of NOK parts (internal / external)</t>
        </r>
      </text>
    </comment>
    <comment ref="L32" authorId="0" shapeId="0" xr:uid="{02C935E4-D037-4D6C-BFC6-C3ACCB418EDB}">
      <text>
        <r>
          <rPr>
            <sz val="10"/>
            <color indexed="81"/>
            <rFont val="Tahoma"/>
            <family val="2"/>
          </rPr>
          <t>Production date of NOKs - order chronologically the production dates of NOK parts (internal / external)</t>
        </r>
      </text>
    </comment>
    <comment ref="M32" authorId="0" shapeId="0" xr:uid="{827E30F2-5D68-43D4-839B-490B360F835E}">
      <text>
        <r>
          <rPr>
            <sz val="10"/>
            <color indexed="81"/>
            <rFont val="Tahoma"/>
            <family val="2"/>
          </rPr>
          <t>Production date of NOKs - order chronologically the production dates of NOK parts (internal / external)</t>
        </r>
      </text>
    </comment>
    <comment ref="N32" authorId="0" shapeId="0" xr:uid="{0F0C03AC-F7EE-4A14-BE85-28B26F348F6D}">
      <text>
        <r>
          <rPr>
            <sz val="10"/>
            <color indexed="81"/>
            <rFont val="Tahoma"/>
            <family val="2"/>
          </rPr>
          <t>Production date of NOKs - order chronologically the production dates of NOK parts (internal / external)</t>
        </r>
      </text>
    </comment>
    <comment ref="O32" authorId="0" shapeId="0" xr:uid="{643FC1E4-B9C0-4CBF-A65E-380C365C46D2}">
      <text>
        <r>
          <rPr>
            <sz val="10"/>
            <color indexed="81"/>
            <rFont val="Tahoma"/>
            <family val="2"/>
          </rPr>
          <t>Production date of NOKs - order chronologically the production dates of NOK parts (internal / external)</t>
        </r>
      </text>
    </comment>
    <comment ref="P32" authorId="0" shapeId="0" xr:uid="{873FDD52-7DA8-43E1-A7F1-0FB32D9BDC96}">
      <text>
        <r>
          <rPr>
            <sz val="10"/>
            <color indexed="81"/>
            <rFont val="Tahoma"/>
            <family val="2"/>
          </rPr>
          <t>Production date of NOKs - order chronologically the production dates of NOK parts (internal / external)</t>
        </r>
      </text>
    </comment>
    <comment ref="Q32" authorId="0" shapeId="0" xr:uid="{B7F464FE-1B69-44CA-83AA-A2CC68D73CA4}">
      <text>
        <r>
          <rPr>
            <sz val="10"/>
            <color indexed="81"/>
            <rFont val="Tahoma"/>
            <family val="2"/>
          </rPr>
          <t>Production date of NOKs - order chronologically the production dates of NOK parts (internal / external)</t>
        </r>
      </text>
    </comment>
    <comment ref="R32" authorId="0" shapeId="0" xr:uid="{629F38F6-9E58-45D5-8448-E7F445A5A765}">
      <text>
        <r>
          <rPr>
            <sz val="10"/>
            <color indexed="81"/>
            <rFont val="Tahoma"/>
            <family val="2"/>
          </rPr>
          <t>Production date of NOKs - order chronologically the production dates of NOK parts (internal / external)</t>
        </r>
      </text>
    </comment>
    <comment ref="S32" authorId="0" shapeId="0" xr:uid="{20BE2647-3046-4FF7-981B-163E984E44EB}">
      <text>
        <r>
          <rPr>
            <sz val="10"/>
            <color indexed="81"/>
            <rFont val="Tahoma"/>
            <family val="2"/>
          </rPr>
          <t>Production date of NOKs - order chronologically the production dates of NOK parts (internal / external)</t>
        </r>
      </text>
    </comment>
    <comment ref="T32" authorId="0" shapeId="0" xr:uid="{02423855-9817-4148-BD23-B1A6741706FD}">
      <text>
        <r>
          <rPr>
            <sz val="10"/>
            <color indexed="81"/>
            <rFont val="Tahoma"/>
            <family val="2"/>
          </rPr>
          <t>Production date of NOKs - order chronologically the production dates of NOK parts (internal / external)</t>
        </r>
      </text>
    </comment>
    <comment ref="U32" authorId="0" shapeId="0" xr:uid="{19FB9959-E1C4-4F44-94AA-F3942D2D9DC4}">
      <text>
        <r>
          <rPr>
            <sz val="10"/>
            <color indexed="81"/>
            <rFont val="Tahoma"/>
            <family val="2"/>
          </rPr>
          <t>Production date of NOKs - order chronologically the production dates of NOK parts (internal / external)</t>
        </r>
      </text>
    </comment>
    <comment ref="V32" authorId="0" shapeId="0" xr:uid="{211089A9-0FB0-4EE2-AD21-2815A49E0799}">
      <text>
        <r>
          <rPr>
            <sz val="10"/>
            <color indexed="81"/>
            <rFont val="Tahoma"/>
            <family val="2"/>
          </rPr>
          <t>Production date of NOKs - order chronologically the production dates of NOK parts (internal / external)</t>
        </r>
      </text>
    </comment>
    <comment ref="W32" authorId="0" shapeId="0" xr:uid="{C5A26557-BDE3-466C-B6E1-182DDE353A39}">
      <text>
        <r>
          <rPr>
            <sz val="10"/>
            <color indexed="81"/>
            <rFont val="Tahoma"/>
            <family val="2"/>
          </rPr>
          <t>Production date of NOKs - order chronologically the production dates of NOK parts (internal / external)</t>
        </r>
      </text>
    </comment>
    <comment ref="X32" authorId="0" shapeId="0" xr:uid="{74EB044D-2E6C-49E7-96C0-27ACBCA5FEA1}">
      <text>
        <r>
          <rPr>
            <sz val="10"/>
            <color indexed="81"/>
            <rFont val="Tahoma"/>
            <family val="2"/>
          </rPr>
          <t>Production date of NOKs - order chronologically the production dates of NOK parts (internal / external)</t>
        </r>
      </text>
    </comment>
    <comment ref="Y32" authorId="0" shapeId="0" xr:uid="{70896615-BBD2-449F-97E1-DE5BCFEF2466}">
      <text>
        <r>
          <rPr>
            <sz val="10"/>
            <color indexed="81"/>
            <rFont val="Tahoma"/>
            <family val="2"/>
          </rPr>
          <t>Production date of NOKs - order chronologically the production dates of NOK parts (internal / external)</t>
        </r>
      </text>
    </comment>
    <comment ref="Z32" authorId="0" shapeId="0" xr:uid="{24848CBD-D898-4491-8A1F-B08EA2DCE53E}">
      <text>
        <r>
          <rPr>
            <sz val="10"/>
            <color indexed="81"/>
            <rFont val="Tahoma"/>
            <family val="2"/>
          </rPr>
          <t>Production date of NOKs - order chronologically the production dates of NOK parts (internal / external)</t>
        </r>
      </text>
    </comment>
    <comment ref="AA32" authorId="0" shapeId="0" xr:uid="{0E7EA938-C758-4204-83B1-C4AA3E79C5B9}">
      <text>
        <r>
          <rPr>
            <sz val="10"/>
            <color indexed="81"/>
            <rFont val="Tahoma"/>
            <family val="2"/>
          </rPr>
          <t>Production date of NOKs - order chronologically the production dates of NOK parts (internal / external)</t>
        </r>
      </text>
    </comment>
    <comment ref="AB32" authorId="0" shapeId="0" xr:uid="{B80BF000-8523-40CE-9407-A8BFE11E0AAE}">
      <text>
        <r>
          <rPr>
            <sz val="10"/>
            <color indexed="81"/>
            <rFont val="Tahoma"/>
            <family val="2"/>
          </rPr>
          <t>Production date of NOKs - order chronologically the production dates of NOK parts (internal / external)</t>
        </r>
      </text>
    </comment>
    <comment ref="AC32" authorId="0" shapeId="0" xr:uid="{E2068B72-55D1-4ED0-AC5E-6D3A0F5292DD}">
      <text>
        <r>
          <rPr>
            <sz val="10"/>
            <color indexed="81"/>
            <rFont val="Tahoma"/>
            <family val="2"/>
          </rPr>
          <t>Production date of NOKs - order chronologically the production dates of NOK parts (internal / external)</t>
        </r>
      </text>
    </comment>
    <comment ref="AD32" authorId="0" shapeId="0" xr:uid="{AF7B4284-8C90-4232-B649-670348DDA7B0}">
      <text>
        <r>
          <rPr>
            <sz val="10"/>
            <color indexed="81"/>
            <rFont val="Tahoma"/>
            <family val="2"/>
          </rPr>
          <t>Production date of NOKs - order chronologically the production dates of NOK parts (internal / external)</t>
        </r>
      </text>
    </comment>
    <comment ref="AE32" authorId="0" shapeId="0" xr:uid="{5DE7E4C5-51B6-494C-B1F7-6721557AF2D1}">
      <text>
        <r>
          <rPr>
            <sz val="10"/>
            <color indexed="81"/>
            <rFont val="Tahoma"/>
            <family val="2"/>
          </rPr>
          <t>Production date of NOKs - order chronologically the production dates of NOK parts (internal / external)</t>
        </r>
      </text>
    </comment>
    <comment ref="AF32" authorId="0" shapeId="0" xr:uid="{B26CDAEC-D49C-4CED-9E51-656381B12CF6}">
      <text>
        <r>
          <rPr>
            <sz val="10"/>
            <color indexed="81"/>
            <rFont val="Tahoma"/>
            <family val="2"/>
          </rPr>
          <t>Production date of NOKs - order chronologically the production dates of NOK parts (internal / external)</t>
        </r>
      </text>
    </comment>
    <comment ref="AG32" authorId="0" shapeId="0" xr:uid="{1E81CCAE-4CC8-48E0-AC9F-32D725CD24CC}">
      <text>
        <r>
          <rPr>
            <sz val="10"/>
            <color indexed="81"/>
            <rFont val="Tahoma"/>
            <family val="2"/>
          </rPr>
          <t>Production date of NOKs - order chronologically the production dates of NOK parts (internal / external)</t>
        </r>
      </text>
    </comment>
    <comment ref="AH32" authorId="0" shapeId="0" xr:uid="{AEAE9FBE-D77F-4163-9547-9DA409DF72C6}">
      <text>
        <r>
          <rPr>
            <sz val="10"/>
            <color indexed="81"/>
            <rFont val="Tahoma"/>
            <family val="2"/>
          </rPr>
          <t>Production date of NOKs - order chronologically the production dates of NOK parts (internal / external)</t>
        </r>
      </text>
    </comment>
    <comment ref="AI32" authorId="0" shapeId="0" xr:uid="{85DC99C3-E63B-4E25-AD69-1BF44AD44D37}">
      <text>
        <r>
          <rPr>
            <sz val="10"/>
            <color indexed="81"/>
            <rFont val="Tahoma"/>
            <family val="2"/>
          </rPr>
          <t>Production date of NOKs - order chronologically the production dates of NOK parts (internal / external)</t>
        </r>
      </text>
    </comment>
    <comment ref="AJ32" authorId="0" shapeId="0" xr:uid="{AC50FDA4-270B-429F-8E25-62C7144AC5EB}">
      <text>
        <r>
          <rPr>
            <sz val="10"/>
            <color indexed="81"/>
            <rFont val="Tahoma"/>
            <family val="2"/>
          </rPr>
          <t>Production date of NOKs - order chronologically the production dates of NOK parts (internal / external)</t>
        </r>
      </text>
    </comment>
    <comment ref="AK32" authorId="0" shapeId="0" xr:uid="{0EF2C792-34C2-4F3A-A65F-82425E3D76A9}">
      <text>
        <r>
          <rPr>
            <sz val="10"/>
            <color indexed="81"/>
            <rFont val="Tahoma"/>
            <family val="2"/>
          </rPr>
          <t>Production date of NOKs - order chronologically the production dates of NOK parts (internal / external)</t>
        </r>
      </text>
    </comment>
    <comment ref="AL32" authorId="0" shapeId="0" xr:uid="{3F854F01-C938-4676-AF75-5CCFE30B5CC8}">
      <text>
        <r>
          <rPr>
            <sz val="10"/>
            <color indexed="81"/>
            <rFont val="Tahoma"/>
            <family val="2"/>
          </rPr>
          <t>Production date of NOKs - order chronologically the production dates of NOK parts (internal / external)</t>
        </r>
      </text>
    </comment>
    <comment ref="AM32" authorId="0" shapeId="0" xr:uid="{0849EDC7-2126-448F-B7E2-6091DC30B90D}">
      <text>
        <r>
          <rPr>
            <sz val="10"/>
            <color indexed="81"/>
            <rFont val="Tahoma"/>
            <family val="2"/>
          </rPr>
          <t>Production date of NOKs - order chronologically the production dates of NOK parts (internal / external)</t>
        </r>
      </text>
    </comment>
    <comment ref="AN32" authorId="0" shapeId="0" xr:uid="{14D29B73-AC2D-4F36-8EC1-D486B7660BFF}">
      <text>
        <r>
          <rPr>
            <sz val="10"/>
            <color indexed="81"/>
            <rFont val="Tahoma"/>
            <family val="2"/>
          </rPr>
          <t>Production date of NOKs - order chronologically the production dates of NOK parts (internal / external)</t>
        </r>
      </text>
    </comment>
    <comment ref="AO32" authorId="0" shapeId="0" xr:uid="{9D20AA7F-6BDB-4D68-B227-A9E0EFABF6E8}">
      <text>
        <r>
          <rPr>
            <sz val="10"/>
            <color indexed="81"/>
            <rFont val="Tahoma"/>
            <family val="2"/>
          </rPr>
          <t>Production date of NOKs - order chronologically the production dates of NOK parts (internal / external)</t>
        </r>
      </text>
    </comment>
    <comment ref="AP32" authorId="0" shapeId="0" xr:uid="{597AAE0C-B817-4474-99C6-762947CE3B70}">
      <text>
        <r>
          <rPr>
            <sz val="10"/>
            <color indexed="81"/>
            <rFont val="Tahoma"/>
            <family val="2"/>
          </rPr>
          <t>Production date of NOKs - order chronologically the production dates of NOK parts (internal / external)</t>
        </r>
      </text>
    </comment>
    <comment ref="AQ32" authorId="0" shapeId="0" xr:uid="{F2A2226E-17B3-472F-A3F5-779AE06800AC}">
      <text>
        <r>
          <rPr>
            <sz val="10"/>
            <color indexed="81"/>
            <rFont val="Tahoma"/>
            <family val="2"/>
          </rPr>
          <t>Production date of NOKs - order chronologically the production dates of NOK parts (internal / external)</t>
        </r>
      </text>
    </comment>
    <comment ref="AR32" authorId="0" shapeId="0" xr:uid="{E47CA184-53BC-4F27-8931-9328CB769B6D}">
      <text>
        <r>
          <rPr>
            <sz val="10"/>
            <color indexed="81"/>
            <rFont val="Tahoma"/>
            <family val="2"/>
          </rPr>
          <t>Production date of NOKs - order chronologically the production dates of NOK parts (internal / external)</t>
        </r>
      </text>
    </comment>
    <comment ref="AS32" authorId="0" shapeId="0" xr:uid="{DAD92CE5-D8D3-4EF2-A144-5A12ACC41049}">
      <text>
        <r>
          <rPr>
            <sz val="10"/>
            <color indexed="81"/>
            <rFont val="Tahoma"/>
            <family val="2"/>
          </rPr>
          <t>Production date of NOKs - order chronologically the production dates of NOK parts (internal / external)</t>
        </r>
      </text>
    </comment>
    <comment ref="E33" authorId="0" shapeId="0" xr:uid="{9058A6F3-46F0-4237-B6F8-E19BA5D58EAD}">
      <text>
        <r>
          <rPr>
            <sz val="10"/>
            <color indexed="81"/>
            <rFont val="Tahoma"/>
            <family val="2"/>
          </rPr>
          <t xml:space="preserve">Number of NOK parts with this specific production date </t>
        </r>
      </text>
    </comment>
    <comment ref="F33" authorId="0" shapeId="0" xr:uid="{824C8CF8-3DDF-4EF9-950D-C048F462CC86}">
      <text>
        <r>
          <rPr>
            <sz val="10"/>
            <color indexed="81"/>
            <rFont val="Tahoma"/>
            <family val="2"/>
          </rPr>
          <t xml:space="preserve">Number of NOK parts with this specific production date </t>
        </r>
      </text>
    </comment>
    <comment ref="G33" authorId="0" shapeId="0" xr:uid="{12EB911A-848C-48B0-BB04-AD008CC6798B}">
      <text>
        <r>
          <rPr>
            <sz val="10"/>
            <color indexed="81"/>
            <rFont val="Tahoma"/>
            <family val="2"/>
          </rPr>
          <t xml:space="preserve">Number of NOK parts with this specific production date </t>
        </r>
      </text>
    </comment>
    <comment ref="H33" authorId="0" shapeId="0" xr:uid="{EA908B28-4F4E-495A-8EB0-6716D48C8A77}">
      <text>
        <r>
          <rPr>
            <sz val="10"/>
            <color indexed="81"/>
            <rFont val="Tahoma"/>
            <family val="2"/>
          </rPr>
          <t xml:space="preserve">Number of NOK parts with this specific production date </t>
        </r>
      </text>
    </comment>
    <comment ref="I33" authorId="0" shapeId="0" xr:uid="{E6A79EB6-EAB6-4163-AD61-F6FB1A0B8EE9}">
      <text>
        <r>
          <rPr>
            <sz val="10"/>
            <color indexed="81"/>
            <rFont val="Tahoma"/>
            <family val="2"/>
          </rPr>
          <t xml:space="preserve">Number of NOK parts with this specific production date </t>
        </r>
      </text>
    </comment>
    <comment ref="J33" authorId="0" shapeId="0" xr:uid="{DB405DC4-B299-4D4E-8C3A-D752BB8CEBC3}">
      <text>
        <r>
          <rPr>
            <sz val="10"/>
            <color indexed="81"/>
            <rFont val="Tahoma"/>
            <family val="2"/>
          </rPr>
          <t xml:space="preserve">Number of NOK parts with this specific production date </t>
        </r>
      </text>
    </comment>
    <comment ref="K33" authorId="0" shapeId="0" xr:uid="{04CBDB11-A2BB-46D9-ABE0-79092DD2AA0F}">
      <text>
        <r>
          <rPr>
            <sz val="10"/>
            <color indexed="81"/>
            <rFont val="Tahoma"/>
            <family val="2"/>
          </rPr>
          <t xml:space="preserve">Number of NOK parts with this specific production date </t>
        </r>
      </text>
    </comment>
    <comment ref="L33" authorId="0" shapeId="0" xr:uid="{B5D9E703-94B3-4F6D-AAD0-43D5106E90D0}">
      <text>
        <r>
          <rPr>
            <sz val="10"/>
            <color indexed="81"/>
            <rFont val="Tahoma"/>
            <family val="2"/>
          </rPr>
          <t xml:space="preserve">Number of NOK parts with this specific production date </t>
        </r>
      </text>
    </comment>
    <comment ref="M33" authorId="0" shapeId="0" xr:uid="{F50F5564-78CF-4CC7-A599-73146B9D295C}">
      <text>
        <r>
          <rPr>
            <sz val="10"/>
            <color indexed="81"/>
            <rFont val="Tahoma"/>
            <family val="2"/>
          </rPr>
          <t xml:space="preserve">Number of NOK parts with this specific production date </t>
        </r>
      </text>
    </comment>
    <comment ref="N33" authorId="0" shapeId="0" xr:uid="{48F4E011-CC4B-4FBD-8CB8-0BD190C5211B}">
      <text>
        <r>
          <rPr>
            <sz val="10"/>
            <color indexed="81"/>
            <rFont val="Tahoma"/>
            <family val="2"/>
          </rPr>
          <t xml:space="preserve">Number of NOK parts with this specific production date </t>
        </r>
      </text>
    </comment>
    <comment ref="O33" authorId="0" shapeId="0" xr:uid="{B636B87C-EA0E-451E-B516-9EBF4C37F17D}">
      <text>
        <r>
          <rPr>
            <sz val="10"/>
            <color indexed="81"/>
            <rFont val="Tahoma"/>
            <family val="2"/>
          </rPr>
          <t xml:space="preserve">Number of NOK parts with this specific production date </t>
        </r>
      </text>
    </comment>
    <comment ref="P33" authorId="0" shapeId="0" xr:uid="{F3BA8E0C-BEAA-41D0-A9F0-81B42DC7EB51}">
      <text>
        <r>
          <rPr>
            <sz val="10"/>
            <color indexed="81"/>
            <rFont val="Tahoma"/>
            <family val="2"/>
          </rPr>
          <t xml:space="preserve">Number of NOK parts with this specific production date </t>
        </r>
      </text>
    </comment>
    <comment ref="Q33" authorId="0" shapeId="0" xr:uid="{0B0E929D-D3F5-4449-AF1B-13010CF387A7}">
      <text>
        <r>
          <rPr>
            <sz val="10"/>
            <color indexed="81"/>
            <rFont val="Tahoma"/>
            <family val="2"/>
          </rPr>
          <t xml:space="preserve">Number of NOK parts with this specific production date </t>
        </r>
      </text>
    </comment>
    <comment ref="R33" authorId="0" shapeId="0" xr:uid="{04923AF4-92FD-4521-B70B-A743E2889978}">
      <text>
        <r>
          <rPr>
            <sz val="10"/>
            <color indexed="81"/>
            <rFont val="Tahoma"/>
            <family val="2"/>
          </rPr>
          <t xml:space="preserve">Number of NOK parts with this specific production date </t>
        </r>
      </text>
    </comment>
    <comment ref="S33" authorId="0" shapeId="0" xr:uid="{A30C722F-5CF2-4DE0-A750-15BEBDB268E7}">
      <text>
        <r>
          <rPr>
            <sz val="10"/>
            <color indexed="81"/>
            <rFont val="Tahoma"/>
            <family val="2"/>
          </rPr>
          <t xml:space="preserve">Number of NOK parts with this specific production date </t>
        </r>
      </text>
    </comment>
    <comment ref="T33" authorId="0" shapeId="0" xr:uid="{E54CCC3D-F811-4845-A1BA-0C58745F2B5D}">
      <text>
        <r>
          <rPr>
            <sz val="10"/>
            <color indexed="81"/>
            <rFont val="Tahoma"/>
            <family val="2"/>
          </rPr>
          <t xml:space="preserve">Number of NOK parts with this specific production date </t>
        </r>
      </text>
    </comment>
    <comment ref="U33" authorId="0" shapeId="0" xr:uid="{CFCABAF0-0A66-4EC9-A83D-A42AB139A05F}">
      <text>
        <r>
          <rPr>
            <sz val="10"/>
            <color indexed="81"/>
            <rFont val="Tahoma"/>
            <family val="2"/>
          </rPr>
          <t xml:space="preserve">Number of NOK parts with this specific production date </t>
        </r>
      </text>
    </comment>
    <comment ref="V33" authorId="0" shapeId="0" xr:uid="{F6FFD9BA-B6FD-43A1-A32E-01CF42149195}">
      <text>
        <r>
          <rPr>
            <sz val="10"/>
            <color indexed="81"/>
            <rFont val="Tahoma"/>
            <family val="2"/>
          </rPr>
          <t xml:space="preserve">Number of NOK parts with this specific production date </t>
        </r>
      </text>
    </comment>
    <comment ref="W33" authorId="0" shapeId="0" xr:uid="{16AD07C3-297C-41BF-9B9C-9392501C4EE1}">
      <text>
        <r>
          <rPr>
            <sz val="10"/>
            <color indexed="81"/>
            <rFont val="Tahoma"/>
            <family val="2"/>
          </rPr>
          <t xml:space="preserve">Number of NOK parts with this specific production date </t>
        </r>
      </text>
    </comment>
    <comment ref="X33" authorId="0" shapeId="0" xr:uid="{84AADC22-D2DC-4480-A40F-9BE87574595A}">
      <text>
        <r>
          <rPr>
            <sz val="10"/>
            <color indexed="81"/>
            <rFont val="Tahoma"/>
            <family val="2"/>
          </rPr>
          <t xml:space="preserve">Number of NOK parts with this specific production date </t>
        </r>
      </text>
    </comment>
    <comment ref="Y33" authorId="0" shapeId="0" xr:uid="{65409040-F4D6-40EB-ABCD-D4D37E9EFB7F}">
      <text>
        <r>
          <rPr>
            <sz val="10"/>
            <color indexed="81"/>
            <rFont val="Tahoma"/>
            <family val="2"/>
          </rPr>
          <t xml:space="preserve">Number of NOK parts with this specific production date </t>
        </r>
      </text>
    </comment>
    <comment ref="Z33" authorId="0" shapeId="0" xr:uid="{75DE9F61-6C83-4EA6-A18C-51BBBFBC1067}">
      <text>
        <r>
          <rPr>
            <sz val="10"/>
            <color indexed="81"/>
            <rFont val="Tahoma"/>
            <family val="2"/>
          </rPr>
          <t xml:space="preserve">Number of NOK parts with this specific production date </t>
        </r>
      </text>
    </comment>
    <comment ref="AA33" authorId="0" shapeId="0" xr:uid="{226F505F-0A8C-4953-97D7-B2B00733E6CD}">
      <text>
        <r>
          <rPr>
            <sz val="10"/>
            <color indexed="81"/>
            <rFont val="Tahoma"/>
            <family val="2"/>
          </rPr>
          <t xml:space="preserve">Number of NOK parts with this specific production date </t>
        </r>
      </text>
    </comment>
    <comment ref="AB33" authorId="0" shapeId="0" xr:uid="{2C00796D-757F-4697-B745-FDD50957A2D5}">
      <text>
        <r>
          <rPr>
            <sz val="10"/>
            <color indexed="81"/>
            <rFont val="Tahoma"/>
            <family val="2"/>
          </rPr>
          <t xml:space="preserve">Number of NOK parts with this specific production date </t>
        </r>
      </text>
    </comment>
    <comment ref="AC33" authorId="0" shapeId="0" xr:uid="{387A1537-9D32-486E-81B0-3BF7E721F7D3}">
      <text>
        <r>
          <rPr>
            <sz val="10"/>
            <color indexed="81"/>
            <rFont val="Tahoma"/>
            <family val="2"/>
          </rPr>
          <t xml:space="preserve">Number of NOK parts with this specific production date </t>
        </r>
      </text>
    </comment>
    <comment ref="AD33" authorId="0" shapeId="0" xr:uid="{F76FFD45-3508-411C-9BCF-A1865759A7A0}">
      <text>
        <r>
          <rPr>
            <sz val="10"/>
            <color indexed="81"/>
            <rFont val="Tahoma"/>
            <family val="2"/>
          </rPr>
          <t xml:space="preserve">Number of NOK parts with this specific production date </t>
        </r>
      </text>
    </comment>
    <comment ref="AE33" authorId="0" shapeId="0" xr:uid="{34B9E675-972A-4778-9814-EE894AD544AC}">
      <text>
        <r>
          <rPr>
            <sz val="10"/>
            <color indexed="81"/>
            <rFont val="Tahoma"/>
            <family val="2"/>
          </rPr>
          <t xml:space="preserve">Number of NOK parts with this specific production date </t>
        </r>
      </text>
    </comment>
    <comment ref="AF33" authorId="0" shapeId="0" xr:uid="{4931C547-0D87-4B15-8A1C-619EF9CAD90D}">
      <text>
        <r>
          <rPr>
            <sz val="10"/>
            <color indexed="81"/>
            <rFont val="Tahoma"/>
            <family val="2"/>
          </rPr>
          <t xml:space="preserve">Number of NOK parts with this specific production date </t>
        </r>
      </text>
    </comment>
    <comment ref="AG33" authorId="0" shapeId="0" xr:uid="{D6A9952E-0C78-45D5-A736-4A61520D121B}">
      <text>
        <r>
          <rPr>
            <sz val="10"/>
            <color indexed="81"/>
            <rFont val="Tahoma"/>
            <family val="2"/>
          </rPr>
          <t xml:space="preserve">Number of NOK parts with this specific production date </t>
        </r>
      </text>
    </comment>
    <comment ref="AH33" authorId="0" shapeId="0" xr:uid="{3FFF5A61-9885-4E3C-90EA-689B33E42887}">
      <text>
        <r>
          <rPr>
            <sz val="10"/>
            <color indexed="81"/>
            <rFont val="Tahoma"/>
            <family val="2"/>
          </rPr>
          <t xml:space="preserve">Number of NOK parts with this specific production date </t>
        </r>
      </text>
    </comment>
    <comment ref="AI33" authorId="0" shapeId="0" xr:uid="{D2EF1F57-86C4-41A0-B411-96B8AB1608CC}">
      <text>
        <r>
          <rPr>
            <sz val="10"/>
            <color indexed="81"/>
            <rFont val="Tahoma"/>
            <family val="2"/>
          </rPr>
          <t xml:space="preserve">Number of NOK parts with this specific production date </t>
        </r>
      </text>
    </comment>
    <comment ref="AJ33" authorId="0" shapeId="0" xr:uid="{CDE162EA-C6FE-47CB-A4BA-DCAF37E660F6}">
      <text>
        <r>
          <rPr>
            <sz val="10"/>
            <color indexed="81"/>
            <rFont val="Tahoma"/>
            <family val="2"/>
          </rPr>
          <t xml:space="preserve">Number of NOK parts with this specific production date </t>
        </r>
      </text>
    </comment>
    <comment ref="AK33" authorId="0" shapeId="0" xr:uid="{ED0C6A27-FE0B-434F-B743-A3E1B7B821FA}">
      <text>
        <r>
          <rPr>
            <sz val="10"/>
            <color indexed="81"/>
            <rFont val="Tahoma"/>
            <family val="2"/>
          </rPr>
          <t xml:space="preserve">Number of NOK parts with this specific production date </t>
        </r>
      </text>
    </comment>
    <comment ref="AL33" authorId="0" shapeId="0" xr:uid="{6A4481F6-1A39-4CE3-9366-EADFB1FE2691}">
      <text>
        <r>
          <rPr>
            <sz val="10"/>
            <color indexed="81"/>
            <rFont val="Tahoma"/>
            <family val="2"/>
          </rPr>
          <t xml:space="preserve">Number of NOK parts with this specific production date </t>
        </r>
      </text>
    </comment>
    <comment ref="AM33" authorId="0" shapeId="0" xr:uid="{804FF14D-082D-4A42-A10A-7947E1204FC3}">
      <text>
        <r>
          <rPr>
            <sz val="10"/>
            <color indexed="81"/>
            <rFont val="Tahoma"/>
            <family val="2"/>
          </rPr>
          <t xml:space="preserve">Number of NOK parts with this specific production date </t>
        </r>
      </text>
    </comment>
    <comment ref="AN33" authorId="0" shapeId="0" xr:uid="{E7A0784D-CE18-4F49-BB1E-0D263686678C}">
      <text>
        <r>
          <rPr>
            <sz val="10"/>
            <color indexed="81"/>
            <rFont val="Tahoma"/>
            <family val="2"/>
          </rPr>
          <t xml:space="preserve">Number of NOK parts with this specific production date </t>
        </r>
      </text>
    </comment>
    <comment ref="AO33" authorId="0" shapeId="0" xr:uid="{F3F40BBB-E482-4469-89E5-A91A98FA361A}">
      <text>
        <r>
          <rPr>
            <sz val="10"/>
            <color indexed="81"/>
            <rFont val="Tahoma"/>
            <family val="2"/>
          </rPr>
          <t xml:space="preserve">Number of NOK parts with this specific production date </t>
        </r>
      </text>
    </comment>
    <comment ref="AP33" authorId="0" shapeId="0" xr:uid="{703B3F26-3007-44C7-8DA0-0A744BA2F942}">
      <text>
        <r>
          <rPr>
            <sz val="10"/>
            <color indexed="81"/>
            <rFont val="Tahoma"/>
            <family val="2"/>
          </rPr>
          <t xml:space="preserve">Number of NOK parts with this specific production date </t>
        </r>
      </text>
    </comment>
    <comment ref="AQ33" authorId="0" shapeId="0" xr:uid="{EE773560-8FB7-4FB2-87B1-CC2C31F78E81}">
      <text>
        <r>
          <rPr>
            <sz val="10"/>
            <color indexed="81"/>
            <rFont val="Tahoma"/>
            <family val="2"/>
          </rPr>
          <t xml:space="preserve">Number of NOK parts with this specific production date </t>
        </r>
      </text>
    </comment>
    <comment ref="AR33" authorId="0" shapeId="0" xr:uid="{0F283281-F602-43C2-8C39-F99521A7DF0B}">
      <text>
        <r>
          <rPr>
            <sz val="10"/>
            <color indexed="81"/>
            <rFont val="Tahoma"/>
            <family val="2"/>
          </rPr>
          <t xml:space="preserve">Number of NOK parts with this specific production date </t>
        </r>
      </text>
    </comment>
    <comment ref="AS33" authorId="0" shapeId="0" xr:uid="{B51E7E78-AD05-497D-AB1F-E17852F041D0}">
      <text>
        <r>
          <rPr>
            <sz val="10"/>
            <color indexed="81"/>
            <rFont val="Tahoma"/>
            <family val="2"/>
          </rPr>
          <t xml:space="preserve">Number of NOK parts with this specific production date </t>
        </r>
      </text>
    </comment>
    <comment ref="E34" authorId="0" shapeId="0" xr:uid="{72194695-E4CF-42D1-BE9D-8C428F12B86B}">
      <text>
        <r>
          <rPr>
            <sz val="10"/>
            <color indexed="81"/>
            <rFont val="Tahoma"/>
            <family val="2"/>
          </rPr>
          <t xml:space="preserve">Number of NOK parts with this specific production date </t>
        </r>
      </text>
    </comment>
    <comment ref="F34" authorId="0" shapeId="0" xr:uid="{E06038EF-F93A-43A8-B475-64046BC2DFA6}">
      <text>
        <r>
          <rPr>
            <sz val="10"/>
            <color indexed="81"/>
            <rFont val="Tahoma"/>
            <family val="2"/>
          </rPr>
          <t xml:space="preserve">Number of NOK parts with this specific production date </t>
        </r>
      </text>
    </comment>
    <comment ref="G34" authorId="0" shapeId="0" xr:uid="{E94BBE2F-EAA0-4C44-BAF9-1F85BF88560A}">
      <text>
        <r>
          <rPr>
            <sz val="10"/>
            <color indexed="81"/>
            <rFont val="Tahoma"/>
            <family val="2"/>
          </rPr>
          <t xml:space="preserve">Number of NOK parts with this specific production date </t>
        </r>
      </text>
    </comment>
    <comment ref="H34" authorId="0" shapeId="0" xr:uid="{F99B351D-09FD-48B6-B7E8-10AE12EC17DA}">
      <text>
        <r>
          <rPr>
            <sz val="10"/>
            <color indexed="81"/>
            <rFont val="Tahoma"/>
            <family val="2"/>
          </rPr>
          <t xml:space="preserve">Number of NOK parts with this specific production date </t>
        </r>
      </text>
    </comment>
    <comment ref="I34" authorId="0" shapeId="0" xr:uid="{8BD46C4F-BBD1-4CC8-A2AC-9B4C0BDB4C70}">
      <text>
        <r>
          <rPr>
            <sz val="10"/>
            <color indexed="81"/>
            <rFont val="Tahoma"/>
            <family val="2"/>
          </rPr>
          <t xml:space="preserve">Number of NOK parts with this specific production date </t>
        </r>
      </text>
    </comment>
    <comment ref="J34" authorId="0" shapeId="0" xr:uid="{7F14C7CA-9B6A-42D0-8C1C-4AECF7A7E3DE}">
      <text>
        <r>
          <rPr>
            <sz val="10"/>
            <color indexed="81"/>
            <rFont val="Tahoma"/>
            <family val="2"/>
          </rPr>
          <t xml:space="preserve">Number of NOK parts with this specific production date </t>
        </r>
      </text>
    </comment>
    <comment ref="K34" authorId="0" shapeId="0" xr:uid="{C2FEBC9E-57D6-4AA0-B29F-EE32AFA30AB2}">
      <text>
        <r>
          <rPr>
            <sz val="10"/>
            <color indexed="81"/>
            <rFont val="Tahoma"/>
            <family val="2"/>
          </rPr>
          <t xml:space="preserve">Number of NOK parts with this specific production date </t>
        </r>
      </text>
    </comment>
    <comment ref="L34" authorId="0" shapeId="0" xr:uid="{3F870840-C75E-49F3-90F6-8797EFF08DDA}">
      <text>
        <r>
          <rPr>
            <sz val="10"/>
            <color indexed="81"/>
            <rFont val="Tahoma"/>
            <family val="2"/>
          </rPr>
          <t xml:space="preserve">Number of NOK parts with this specific production date </t>
        </r>
      </text>
    </comment>
    <comment ref="M34" authorId="0" shapeId="0" xr:uid="{44FD1964-99EC-4C09-8854-52152F8DA773}">
      <text>
        <r>
          <rPr>
            <sz val="10"/>
            <color indexed="81"/>
            <rFont val="Tahoma"/>
            <family val="2"/>
          </rPr>
          <t xml:space="preserve">Number of NOK parts with this specific production date </t>
        </r>
      </text>
    </comment>
    <comment ref="N34" authorId="0" shapeId="0" xr:uid="{772F0190-8D33-48CF-B651-23DA809D85F3}">
      <text>
        <r>
          <rPr>
            <sz val="10"/>
            <color indexed="81"/>
            <rFont val="Tahoma"/>
            <family val="2"/>
          </rPr>
          <t xml:space="preserve">Number of NOK parts with this specific production date </t>
        </r>
      </text>
    </comment>
    <comment ref="O34" authorId="0" shapeId="0" xr:uid="{6BF28596-2E46-41D4-8969-41EEB38801B2}">
      <text>
        <r>
          <rPr>
            <sz val="10"/>
            <color indexed="81"/>
            <rFont val="Tahoma"/>
            <family val="2"/>
          </rPr>
          <t xml:space="preserve">Number of NOK parts with this specific production date </t>
        </r>
      </text>
    </comment>
    <comment ref="P34" authorId="0" shapeId="0" xr:uid="{ABF1DCF3-0242-41DC-B83F-5D32EF97B14A}">
      <text>
        <r>
          <rPr>
            <sz val="10"/>
            <color indexed="81"/>
            <rFont val="Tahoma"/>
            <family val="2"/>
          </rPr>
          <t xml:space="preserve">Number of NOK parts with this specific production date </t>
        </r>
      </text>
    </comment>
    <comment ref="Q34" authorId="0" shapeId="0" xr:uid="{623BDFA3-1E4A-4E08-90B8-851692A663D8}">
      <text>
        <r>
          <rPr>
            <sz val="10"/>
            <color indexed="81"/>
            <rFont val="Tahoma"/>
            <family val="2"/>
          </rPr>
          <t xml:space="preserve">Number of NOK parts with this specific production date </t>
        </r>
      </text>
    </comment>
    <comment ref="R34" authorId="0" shapeId="0" xr:uid="{861D55EB-E46B-4116-8B42-9507449E28B4}">
      <text>
        <r>
          <rPr>
            <sz val="10"/>
            <color indexed="81"/>
            <rFont val="Tahoma"/>
            <family val="2"/>
          </rPr>
          <t xml:space="preserve">Number of NOK parts with this specific production date </t>
        </r>
      </text>
    </comment>
    <comment ref="S34" authorId="0" shapeId="0" xr:uid="{B2AADCE3-83CB-406D-85ED-E8AD3C17BA71}">
      <text>
        <r>
          <rPr>
            <sz val="10"/>
            <color indexed="81"/>
            <rFont val="Tahoma"/>
            <family val="2"/>
          </rPr>
          <t xml:space="preserve">Number of NOK parts with this specific production date </t>
        </r>
      </text>
    </comment>
    <comment ref="T34" authorId="0" shapeId="0" xr:uid="{A55CE5FD-FE83-41EF-B31D-4743AC860587}">
      <text>
        <r>
          <rPr>
            <sz val="10"/>
            <color indexed="81"/>
            <rFont val="Tahoma"/>
            <family val="2"/>
          </rPr>
          <t xml:space="preserve">Number of NOK parts with this specific production date </t>
        </r>
      </text>
    </comment>
    <comment ref="U34" authorId="0" shapeId="0" xr:uid="{E527E77F-CF1C-4B82-BA7B-AD4DEA383140}">
      <text>
        <r>
          <rPr>
            <sz val="10"/>
            <color indexed="81"/>
            <rFont val="Tahoma"/>
            <family val="2"/>
          </rPr>
          <t xml:space="preserve">Number of NOK parts with this specific production date </t>
        </r>
      </text>
    </comment>
    <comment ref="V34" authorId="0" shapeId="0" xr:uid="{A747FC64-0AD5-43D5-92BE-6EC0857B9C48}">
      <text>
        <r>
          <rPr>
            <sz val="10"/>
            <color indexed="81"/>
            <rFont val="Tahoma"/>
            <family val="2"/>
          </rPr>
          <t xml:space="preserve">Number of NOK parts with this specific production date </t>
        </r>
      </text>
    </comment>
    <comment ref="W34" authorId="0" shapeId="0" xr:uid="{38AF5871-76E4-45B5-A31D-13F42253C43F}">
      <text>
        <r>
          <rPr>
            <sz val="10"/>
            <color indexed="81"/>
            <rFont val="Tahoma"/>
            <family val="2"/>
          </rPr>
          <t xml:space="preserve">Number of NOK parts with this specific production date </t>
        </r>
      </text>
    </comment>
    <comment ref="X34" authorId="0" shapeId="0" xr:uid="{91B4EFE5-97D4-4378-810E-79BAE9853E40}">
      <text>
        <r>
          <rPr>
            <sz val="10"/>
            <color indexed="81"/>
            <rFont val="Tahoma"/>
            <family val="2"/>
          </rPr>
          <t xml:space="preserve">Number of NOK parts with this specific production date </t>
        </r>
      </text>
    </comment>
    <comment ref="Y34" authorId="0" shapeId="0" xr:uid="{54FA6532-176C-4879-A316-798490F682CC}">
      <text>
        <r>
          <rPr>
            <sz val="10"/>
            <color indexed="81"/>
            <rFont val="Tahoma"/>
            <family val="2"/>
          </rPr>
          <t xml:space="preserve">Number of NOK parts with this specific production date </t>
        </r>
      </text>
    </comment>
    <comment ref="Z34" authorId="0" shapeId="0" xr:uid="{B3FA90D4-26A4-4C98-A4C2-ECAEA3C8814D}">
      <text>
        <r>
          <rPr>
            <sz val="10"/>
            <color indexed="81"/>
            <rFont val="Tahoma"/>
            <family val="2"/>
          </rPr>
          <t xml:space="preserve">Number of NOK parts with this specific production date </t>
        </r>
      </text>
    </comment>
    <comment ref="AA34" authorId="0" shapeId="0" xr:uid="{D438D831-2A28-4557-873B-035D35401E8E}">
      <text>
        <r>
          <rPr>
            <sz val="10"/>
            <color indexed="81"/>
            <rFont val="Tahoma"/>
            <family val="2"/>
          </rPr>
          <t xml:space="preserve">Number of NOK parts with this specific production date </t>
        </r>
      </text>
    </comment>
    <comment ref="AB34" authorId="0" shapeId="0" xr:uid="{2EEF9F02-3073-4473-B952-2FCE908F8E60}">
      <text>
        <r>
          <rPr>
            <sz val="10"/>
            <color indexed="81"/>
            <rFont val="Tahoma"/>
            <family val="2"/>
          </rPr>
          <t xml:space="preserve">Number of NOK parts with this specific production date </t>
        </r>
      </text>
    </comment>
    <comment ref="AC34" authorId="0" shapeId="0" xr:uid="{0F9A5B10-9C5B-47EA-9718-44F7A9617861}">
      <text>
        <r>
          <rPr>
            <sz val="10"/>
            <color indexed="81"/>
            <rFont val="Tahoma"/>
            <family val="2"/>
          </rPr>
          <t xml:space="preserve">Number of NOK parts with this specific production date </t>
        </r>
      </text>
    </comment>
    <comment ref="AD34" authorId="0" shapeId="0" xr:uid="{F65CDF16-B36F-4378-8679-8859A1239BC8}">
      <text>
        <r>
          <rPr>
            <sz val="10"/>
            <color indexed="81"/>
            <rFont val="Tahoma"/>
            <family val="2"/>
          </rPr>
          <t xml:space="preserve">Number of NOK parts with this specific production date </t>
        </r>
      </text>
    </comment>
    <comment ref="AE34" authorId="0" shapeId="0" xr:uid="{BDA00DD2-06F7-4FBC-AE55-6B4D545E720A}">
      <text>
        <r>
          <rPr>
            <sz val="10"/>
            <color indexed="81"/>
            <rFont val="Tahoma"/>
            <family val="2"/>
          </rPr>
          <t xml:space="preserve">Number of NOK parts with this specific production date </t>
        </r>
      </text>
    </comment>
    <comment ref="AF34" authorId="0" shapeId="0" xr:uid="{4C5AAD37-8631-4EA1-87DD-2E2CE781F55D}">
      <text>
        <r>
          <rPr>
            <sz val="10"/>
            <color indexed="81"/>
            <rFont val="Tahoma"/>
            <family val="2"/>
          </rPr>
          <t xml:space="preserve">Number of NOK parts with this specific production date </t>
        </r>
      </text>
    </comment>
    <comment ref="AG34" authorId="0" shapeId="0" xr:uid="{DABEA1EE-C233-4A23-94CE-963CF941FDED}">
      <text>
        <r>
          <rPr>
            <sz val="10"/>
            <color indexed="81"/>
            <rFont val="Tahoma"/>
            <family val="2"/>
          </rPr>
          <t xml:space="preserve">Number of NOK parts with this specific production date </t>
        </r>
      </text>
    </comment>
    <comment ref="AH34" authorId="0" shapeId="0" xr:uid="{75A31EC3-8F7A-4505-9FFD-F8022CE67848}">
      <text>
        <r>
          <rPr>
            <sz val="10"/>
            <color indexed="81"/>
            <rFont val="Tahoma"/>
            <family val="2"/>
          </rPr>
          <t xml:space="preserve">Number of NOK parts with this specific production date </t>
        </r>
      </text>
    </comment>
    <comment ref="AI34" authorId="0" shapeId="0" xr:uid="{A9C55BBE-4A6F-47A7-8976-2B7AC102DE32}">
      <text>
        <r>
          <rPr>
            <sz val="10"/>
            <color indexed="81"/>
            <rFont val="Tahoma"/>
            <family val="2"/>
          </rPr>
          <t xml:space="preserve">Number of NOK parts with this specific production date </t>
        </r>
      </text>
    </comment>
    <comment ref="AJ34" authorId="0" shapeId="0" xr:uid="{32AD2948-D6BE-471E-A52C-237CD1E1C2FB}">
      <text>
        <r>
          <rPr>
            <sz val="10"/>
            <color indexed="81"/>
            <rFont val="Tahoma"/>
            <family val="2"/>
          </rPr>
          <t xml:space="preserve">Number of NOK parts with this specific production date </t>
        </r>
      </text>
    </comment>
    <comment ref="AK34" authorId="0" shapeId="0" xr:uid="{58B6CD48-B563-4CF8-A602-95857540CBAD}">
      <text>
        <r>
          <rPr>
            <sz val="10"/>
            <color indexed="81"/>
            <rFont val="Tahoma"/>
            <family val="2"/>
          </rPr>
          <t xml:space="preserve">Number of NOK parts with this specific production date </t>
        </r>
      </text>
    </comment>
    <comment ref="AL34" authorId="0" shapeId="0" xr:uid="{F0FC72DF-3BC3-4DCC-AAE8-73EC85D0591F}">
      <text>
        <r>
          <rPr>
            <sz val="10"/>
            <color indexed="81"/>
            <rFont val="Tahoma"/>
            <family val="2"/>
          </rPr>
          <t xml:space="preserve">Number of NOK parts with this specific production date </t>
        </r>
      </text>
    </comment>
    <comment ref="AM34" authorId="0" shapeId="0" xr:uid="{DC7A6BA7-642B-4BF9-BDFB-D157DE19C090}">
      <text>
        <r>
          <rPr>
            <sz val="10"/>
            <color indexed="81"/>
            <rFont val="Tahoma"/>
            <family val="2"/>
          </rPr>
          <t xml:space="preserve">Number of NOK parts with this specific production date </t>
        </r>
      </text>
    </comment>
    <comment ref="AN34" authorId="0" shapeId="0" xr:uid="{182DF40F-D7A4-44D7-93D6-31150597A77D}">
      <text>
        <r>
          <rPr>
            <sz val="10"/>
            <color indexed="81"/>
            <rFont val="Tahoma"/>
            <family val="2"/>
          </rPr>
          <t xml:space="preserve">Number of NOK parts with this specific production date </t>
        </r>
      </text>
    </comment>
    <comment ref="AO34" authorId="0" shapeId="0" xr:uid="{11E60D83-DBF9-452B-9FD3-2907FB16C396}">
      <text>
        <r>
          <rPr>
            <sz val="10"/>
            <color indexed="81"/>
            <rFont val="Tahoma"/>
            <family val="2"/>
          </rPr>
          <t xml:space="preserve">Number of NOK parts with this specific production date </t>
        </r>
      </text>
    </comment>
    <comment ref="AP34" authorId="0" shapeId="0" xr:uid="{2E8A0C86-869C-4D64-9F76-8616CFB1D43C}">
      <text>
        <r>
          <rPr>
            <sz val="10"/>
            <color indexed="81"/>
            <rFont val="Tahoma"/>
            <family val="2"/>
          </rPr>
          <t xml:space="preserve">Number of NOK parts with this specific production date </t>
        </r>
      </text>
    </comment>
    <comment ref="AQ34" authorId="0" shapeId="0" xr:uid="{240D50F0-F670-424A-A542-D344BB492631}">
      <text>
        <r>
          <rPr>
            <sz val="10"/>
            <color indexed="81"/>
            <rFont val="Tahoma"/>
            <family val="2"/>
          </rPr>
          <t xml:space="preserve">Number of NOK parts with this specific production date </t>
        </r>
      </text>
    </comment>
    <comment ref="AR34" authorId="0" shapeId="0" xr:uid="{C283341A-3085-464A-87DC-D2AF56AD3E62}">
      <text>
        <r>
          <rPr>
            <sz val="10"/>
            <color indexed="81"/>
            <rFont val="Tahoma"/>
            <family val="2"/>
          </rPr>
          <t xml:space="preserve">Number of NOK parts with this specific production date </t>
        </r>
      </text>
    </comment>
    <comment ref="AS34" authorId="0" shapeId="0" xr:uid="{F77CE2CF-92A8-4F8F-A10B-6C8F2B2642B1}">
      <text>
        <r>
          <rPr>
            <sz val="10"/>
            <color indexed="81"/>
            <rFont val="Tahoma"/>
            <family val="2"/>
          </rPr>
          <t xml:space="preserve">Number of NOK parts with this specific production date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Elena Neacsu</author>
  </authors>
  <commentList>
    <comment ref="B1" authorId="0" shapeId="0" xr:uid="{0C3DDAD8-2486-4CB1-868F-CE21421A087B}">
      <text>
        <r>
          <rPr>
            <b/>
            <sz val="9"/>
            <color indexed="81"/>
            <rFont val="Tahoma"/>
            <family val="2"/>
          </rPr>
          <t xml:space="preserve">Click on "+"/ "-" on the left to expand / collapse </t>
        </r>
      </text>
    </comment>
    <comment ref="C5" authorId="0" shapeId="0" xr:uid="{BE49CE8D-13D0-4895-9BD5-EE82FF86CC7B}">
      <text>
        <r>
          <rPr>
            <b/>
            <sz val="10"/>
            <color indexed="81"/>
            <rFont val="Tahoma"/>
            <family val="2"/>
          </rPr>
          <t>Mark the cell with "X" if this is a potential cause to be investigated below</t>
        </r>
      </text>
    </comment>
    <comment ref="D5" authorId="0" shapeId="0" xr:uid="{3D4DBCB9-A75D-4A8D-A9EE-CF31139353E9}">
      <text>
        <r>
          <rPr>
            <b/>
            <sz val="10"/>
            <color indexed="81"/>
            <rFont val="Tahoma"/>
            <family val="2"/>
          </rPr>
          <t>These are only standard suggestions, you can replace with specific ones</t>
        </r>
      </text>
    </comment>
    <comment ref="K5" authorId="0" shapeId="0" xr:uid="{BC51A56D-BA04-4748-8DCB-F2FF66ECDCA8}">
      <text>
        <r>
          <rPr>
            <b/>
            <sz val="10"/>
            <color indexed="81"/>
            <rFont val="Tahoma"/>
            <family val="2"/>
          </rPr>
          <t>Mark the cell with "X" if this is a potential cause to be investigated below</t>
        </r>
      </text>
    </comment>
    <comment ref="L5" authorId="0" shapeId="0" xr:uid="{E30ACA66-4510-4BDA-9EAE-15DFFE129520}">
      <text>
        <r>
          <rPr>
            <b/>
            <sz val="10"/>
            <color indexed="81"/>
            <rFont val="Tahoma"/>
            <family val="2"/>
          </rPr>
          <t>These are only standard suggestions, you can replace with specific ones</t>
        </r>
      </text>
    </comment>
    <comment ref="S5" authorId="0" shapeId="0" xr:uid="{2AFEB249-4B6A-4CEF-9AF7-5CC26D27B413}">
      <text>
        <r>
          <rPr>
            <b/>
            <sz val="10"/>
            <color indexed="81"/>
            <rFont val="Tahoma"/>
            <family val="2"/>
          </rPr>
          <t>Mark the cell with "X" if this is a potential cause to be investigated below</t>
        </r>
      </text>
    </comment>
    <comment ref="T5" authorId="0" shapeId="0" xr:uid="{21996D4A-7EB1-40EB-B3A7-64F524B4A52D}">
      <text>
        <r>
          <rPr>
            <b/>
            <sz val="10"/>
            <color indexed="81"/>
            <rFont val="Tahoma"/>
            <family val="2"/>
          </rPr>
          <t>These are only standard suggestions, you can replace with specific ones</t>
        </r>
      </text>
    </comment>
    <comment ref="C6" authorId="0" shapeId="0" xr:uid="{452FDCE4-FD18-4939-97AF-56C62926DE6F}">
      <text>
        <r>
          <rPr>
            <b/>
            <sz val="10"/>
            <color indexed="81"/>
            <rFont val="Tahoma"/>
            <family val="2"/>
          </rPr>
          <t>Mark the cell with "X" if this is a potential cause to be investigated below</t>
        </r>
      </text>
    </comment>
    <comment ref="D6" authorId="0" shapeId="0" xr:uid="{72C8BEF6-FE70-4F0D-B6B8-7CA43FCD23DB}">
      <text>
        <r>
          <rPr>
            <b/>
            <sz val="10"/>
            <color indexed="81"/>
            <rFont val="Tahoma"/>
            <family val="2"/>
          </rPr>
          <t>These are only standard suggestions, you can replace with specific ones</t>
        </r>
      </text>
    </comment>
    <comment ref="K6" authorId="0" shapeId="0" xr:uid="{F952DF96-C88F-422D-AE5C-B9A2063A4165}">
      <text>
        <r>
          <rPr>
            <b/>
            <sz val="10"/>
            <color indexed="81"/>
            <rFont val="Tahoma"/>
            <family val="2"/>
          </rPr>
          <t>Mark the cell with "X" if this is a potential cause to be investigated below</t>
        </r>
      </text>
    </comment>
    <comment ref="L6" authorId="0" shapeId="0" xr:uid="{E894BEAB-52A3-4FF3-8765-0AF6D6B9A74F}">
      <text>
        <r>
          <rPr>
            <b/>
            <sz val="10"/>
            <color indexed="81"/>
            <rFont val="Tahoma"/>
            <family val="2"/>
          </rPr>
          <t>These are only standard suggestions, you can replace with specific ones</t>
        </r>
      </text>
    </comment>
    <comment ref="S6" authorId="0" shapeId="0" xr:uid="{BA0C66BE-D61F-496D-A390-5D2D76A6B385}">
      <text>
        <r>
          <rPr>
            <b/>
            <sz val="10"/>
            <color indexed="81"/>
            <rFont val="Tahoma"/>
            <family val="2"/>
          </rPr>
          <t>Mark the cell with "X" if this is a potential cause to be investigated below</t>
        </r>
      </text>
    </comment>
    <comment ref="T6" authorId="0" shapeId="0" xr:uid="{5FDDC1EE-BBD7-4759-A076-C9029A57FC37}">
      <text>
        <r>
          <rPr>
            <b/>
            <sz val="10"/>
            <color indexed="81"/>
            <rFont val="Tahoma"/>
            <family val="2"/>
          </rPr>
          <t>These are only standard suggestions, you can replace with specific ones</t>
        </r>
      </text>
    </comment>
    <comment ref="C7" authorId="0" shapeId="0" xr:uid="{6491402F-7240-46AB-8662-FE23C5F3DE57}">
      <text>
        <r>
          <rPr>
            <b/>
            <sz val="10"/>
            <color indexed="81"/>
            <rFont val="Tahoma"/>
            <family val="2"/>
          </rPr>
          <t>Mark the cell with "X" if this is a potential cause to be investigated below</t>
        </r>
      </text>
    </comment>
    <comment ref="D7" authorId="0" shapeId="0" xr:uid="{150697E6-0A12-415D-BA37-A2F7D705EEEB}">
      <text>
        <r>
          <rPr>
            <b/>
            <sz val="10"/>
            <color indexed="81"/>
            <rFont val="Tahoma"/>
            <family val="2"/>
          </rPr>
          <t>These are only standard suggestions, you can replace with specific ones</t>
        </r>
      </text>
    </comment>
    <comment ref="K7" authorId="0" shapeId="0" xr:uid="{481EC5AA-066F-40FA-BB89-AC84514D85EA}">
      <text>
        <r>
          <rPr>
            <b/>
            <sz val="10"/>
            <color indexed="81"/>
            <rFont val="Tahoma"/>
            <family val="2"/>
          </rPr>
          <t>Mark the cell with "X" if this is a potential cause to be investigated below</t>
        </r>
      </text>
    </comment>
    <comment ref="L7" authorId="0" shapeId="0" xr:uid="{684762F0-C075-4359-98A1-2AACE21C4108}">
      <text>
        <r>
          <rPr>
            <b/>
            <sz val="10"/>
            <color indexed="81"/>
            <rFont val="Tahoma"/>
            <family val="2"/>
          </rPr>
          <t>These are only standard suggestions, you can replace with specific ones</t>
        </r>
      </text>
    </comment>
    <comment ref="S7" authorId="0" shapeId="0" xr:uid="{7067E57A-61E9-459D-B974-1CB4693052A5}">
      <text>
        <r>
          <rPr>
            <b/>
            <sz val="10"/>
            <color indexed="81"/>
            <rFont val="Tahoma"/>
            <family val="2"/>
          </rPr>
          <t>Mark the cell with "X" if this is a potential cause to be investigated below</t>
        </r>
      </text>
    </comment>
    <comment ref="T7" authorId="0" shapeId="0" xr:uid="{7CC4BA24-F305-458E-9E10-65EB3D847184}">
      <text>
        <r>
          <rPr>
            <b/>
            <sz val="10"/>
            <color indexed="81"/>
            <rFont val="Tahoma"/>
            <family val="2"/>
          </rPr>
          <t>These are only standard suggestions, you can replace with specific ones</t>
        </r>
      </text>
    </comment>
    <comment ref="C8" authorId="0" shapeId="0" xr:uid="{1B33EDBE-C3BE-495D-BB45-5D89BF5E4ADD}">
      <text>
        <r>
          <rPr>
            <b/>
            <sz val="10"/>
            <color indexed="81"/>
            <rFont val="Tahoma"/>
            <family val="2"/>
          </rPr>
          <t>Mark the cell with "X" if this is a potential cause to be investigated below</t>
        </r>
      </text>
    </comment>
    <comment ref="D8" authorId="0" shapeId="0" xr:uid="{DA295A6D-0B33-49E0-9B24-F189886200F7}">
      <text>
        <r>
          <rPr>
            <b/>
            <sz val="10"/>
            <color indexed="81"/>
            <rFont val="Tahoma"/>
            <family val="2"/>
          </rPr>
          <t>These are only standard suggestions, you can replace with specific ones</t>
        </r>
      </text>
    </comment>
    <comment ref="K8" authorId="0" shapeId="0" xr:uid="{AC5ABCDC-078A-4067-8F9C-5DD75FD4DFD0}">
      <text>
        <r>
          <rPr>
            <b/>
            <sz val="10"/>
            <color indexed="81"/>
            <rFont val="Tahoma"/>
            <family val="2"/>
          </rPr>
          <t>Mark the cell with "X" if this is a potential cause to be investigated below</t>
        </r>
      </text>
    </comment>
    <comment ref="L8" authorId="0" shapeId="0" xr:uid="{51E38217-A9F7-4DF0-959E-EDE90878F9C4}">
      <text>
        <r>
          <rPr>
            <b/>
            <sz val="10"/>
            <color indexed="81"/>
            <rFont val="Tahoma"/>
            <family val="2"/>
          </rPr>
          <t>These are only standard suggestions, you can replace with specific ones</t>
        </r>
      </text>
    </comment>
    <comment ref="S8" authorId="0" shapeId="0" xr:uid="{1705F064-1F2E-4F69-9D7F-21000A8D062A}">
      <text>
        <r>
          <rPr>
            <b/>
            <sz val="10"/>
            <color indexed="81"/>
            <rFont val="Tahoma"/>
            <family val="2"/>
          </rPr>
          <t>Mark the cell with "X" if this is a potential cause to be investigated below</t>
        </r>
      </text>
    </comment>
    <comment ref="T8" authorId="0" shapeId="0" xr:uid="{71A40278-01E7-45B9-833E-0B6554D56FB9}">
      <text>
        <r>
          <rPr>
            <b/>
            <sz val="10"/>
            <color indexed="81"/>
            <rFont val="Tahoma"/>
            <family val="2"/>
          </rPr>
          <t>These are only standard suggestions, you can replace with specific ones</t>
        </r>
      </text>
    </comment>
    <comment ref="C9" authorId="0" shapeId="0" xr:uid="{6A45643D-EE70-469D-B118-DFA470BFFB17}">
      <text>
        <r>
          <rPr>
            <b/>
            <sz val="10"/>
            <color indexed="81"/>
            <rFont val="Tahoma"/>
            <family val="2"/>
          </rPr>
          <t>Mark the cell with "X" if this is a potential cause to be investigated below</t>
        </r>
      </text>
    </comment>
    <comment ref="D9" authorId="0" shapeId="0" xr:uid="{E0CB5751-231D-4AD1-A153-A22E86F49588}">
      <text>
        <r>
          <rPr>
            <b/>
            <sz val="10"/>
            <color indexed="81"/>
            <rFont val="Tahoma"/>
            <family val="2"/>
          </rPr>
          <t>These are only standard suggestions, you can replace with specific ones</t>
        </r>
      </text>
    </comment>
    <comment ref="K9" authorId="0" shapeId="0" xr:uid="{A32BC99C-2B6E-4CC5-9EE9-26F9EA7C5A3D}">
      <text>
        <r>
          <rPr>
            <b/>
            <sz val="10"/>
            <color indexed="81"/>
            <rFont val="Tahoma"/>
            <family val="2"/>
          </rPr>
          <t>Mark the cell with "X" if this is a potential cause to be investigated below</t>
        </r>
      </text>
    </comment>
    <comment ref="L9" authorId="0" shapeId="0" xr:uid="{B5420FCD-6B31-45A5-B8AD-7222B4E51A51}">
      <text>
        <r>
          <rPr>
            <b/>
            <sz val="10"/>
            <color indexed="81"/>
            <rFont val="Tahoma"/>
            <family val="2"/>
          </rPr>
          <t>These are only standard suggestions, you can replace with specific ones</t>
        </r>
      </text>
    </comment>
    <comment ref="S9" authorId="0" shapeId="0" xr:uid="{F493576F-6F6E-40F5-AC35-4AE3B13690B8}">
      <text>
        <r>
          <rPr>
            <b/>
            <sz val="10"/>
            <color indexed="81"/>
            <rFont val="Tahoma"/>
            <family val="2"/>
          </rPr>
          <t>Mark the cell with "X" if this is a potential cause to be investigated below</t>
        </r>
      </text>
    </comment>
    <comment ref="T9" authorId="0" shapeId="0" xr:uid="{4B7C6A6A-7939-4E5A-92D4-C758E51226B9}">
      <text>
        <r>
          <rPr>
            <b/>
            <sz val="10"/>
            <color indexed="81"/>
            <rFont val="Tahoma"/>
            <family val="2"/>
          </rPr>
          <t>These are only standard suggestions, you can replace with specific ones</t>
        </r>
      </text>
    </comment>
    <comment ref="C10" authorId="0" shapeId="0" xr:uid="{1D6F54A3-C5C5-4B57-B23E-5F33E3466139}">
      <text>
        <r>
          <rPr>
            <b/>
            <sz val="10"/>
            <color indexed="81"/>
            <rFont val="Tahoma"/>
            <family val="2"/>
          </rPr>
          <t>Mark the cell with "X" if this is a potential cause to be investigated below</t>
        </r>
      </text>
    </comment>
    <comment ref="K10" authorId="0" shapeId="0" xr:uid="{4E33CFB3-9543-48E1-815C-A765486991B3}">
      <text>
        <r>
          <rPr>
            <b/>
            <sz val="10"/>
            <color indexed="81"/>
            <rFont val="Tahoma"/>
            <family val="2"/>
          </rPr>
          <t>Mark the cell with "X" if this is a potential cause to be investigated below</t>
        </r>
      </text>
    </comment>
    <comment ref="L10" authorId="0" shapeId="0" xr:uid="{C9C7FAC7-96E1-4B1D-A581-612E0427F180}">
      <text>
        <r>
          <rPr>
            <b/>
            <sz val="10"/>
            <color indexed="81"/>
            <rFont val="Tahoma"/>
            <family val="2"/>
          </rPr>
          <t>These are only standard suggestions, you can replace with specific ones</t>
        </r>
      </text>
    </comment>
    <comment ref="S10" authorId="0" shapeId="0" xr:uid="{6F130871-4CF3-4CF1-99F9-5FC50DB00421}">
      <text>
        <r>
          <rPr>
            <b/>
            <sz val="10"/>
            <color indexed="81"/>
            <rFont val="Tahoma"/>
            <family val="2"/>
          </rPr>
          <t>Mark the cell with "X" if this is a potential cause to be investigated below</t>
        </r>
      </text>
    </comment>
    <comment ref="T10" authorId="0" shapeId="0" xr:uid="{186EB75F-755D-479B-B74F-E25F8DFFFDC7}">
      <text>
        <r>
          <rPr>
            <b/>
            <sz val="10"/>
            <color indexed="81"/>
            <rFont val="Tahoma"/>
            <family val="2"/>
          </rPr>
          <t>These are only standard suggestions, you can replace with specific ones</t>
        </r>
      </text>
    </comment>
    <comment ref="C11" authorId="0" shapeId="0" xr:uid="{26C52A2C-11FC-4EA1-8C88-596D77E618D6}">
      <text>
        <r>
          <rPr>
            <b/>
            <sz val="10"/>
            <color indexed="81"/>
            <rFont val="Tahoma"/>
            <family val="2"/>
          </rPr>
          <t>Mark the cell with "X" if this is a potential cause to be investigated below</t>
        </r>
      </text>
    </comment>
    <comment ref="K11" authorId="0" shapeId="0" xr:uid="{EDFF1EC5-5646-4490-9896-6ABF3CBF1925}">
      <text>
        <r>
          <rPr>
            <b/>
            <sz val="10"/>
            <color indexed="81"/>
            <rFont val="Tahoma"/>
            <family val="2"/>
          </rPr>
          <t>Mark the cell with "X" if this is a potential cause to be investigated below</t>
        </r>
      </text>
    </comment>
    <comment ref="S11" authorId="0" shapeId="0" xr:uid="{532571EB-D4D7-4FE0-9DCE-32C158FCF194}">
      <text>
        <r>
          <rPr>
            <b/>
            <sz val="10"/>
            <color indexed="81"/>
            <rFont val="Tahoma"/>
            <family val="2"/>
          </rPr>
          <t>Mark the cell with "X" if this is a potential cause to be investigated below</t>
        </r>
      </text>
    </comment>
    <comment ref="T11" authorId="0" shapeId="0" xr:uid="{54E0775D-725C-4129-8332-B4B097B74144}">
      <text>
        <r>
          <rPr>
            <b/>
            <sz val="10"/>
            <color indexed="81"/>
            <rFont val="Tahoma"/>
            <family val="2"/>
          </rPr>
          <t>These are only standard suggestions, you can replace with specific ones</t>
        </r>
      </text>
    </comment>
    <comment ref="K12" authorId="0" shapeId="0" xr:uid="{E6B53927-AAF9-4AEF-A2E1-DA2BF53330B0}">
      <text>
        <r>
          <rPr>
            <b/>
            <sz val="10"/>
            <color indexed="81"/>
            <rFont val="Tahoma"/>
            <family val="2"/>
          </rPr>
          <t>Mark the cell with "X" if this is a potential cause to be investigated below</t>
        </r>
      </text>
    </comment>
    <comment ref="S12" authorId="0" shapeId="0" xr:uid="{7B6793E8-A1F7-4645-A6D2-649E1DAEF506}">
      <text>
        <r>
          <rPr>
            <b/>
            <sz val="10"/>
            <color indexed="81"/>
            <rFont val="Tahoma"/>
            <family val="2"/>
          </rPr>
          <t>Mark the cell with "X" if this is a potential cause to be investigated below</t>
        </r>
      </text>
    </comment>
    <comment ref="C14" authorId="0" shapeId="0" xr:uid="{9721ABED-CC90-4D19-8C38-B341A33D0CCA}">
      <text>
        <r>
          <rPr>
            <b/>
            <sz val="10"/>
            <color indexed="81"/>
            <rFont val="Tahoma"/>
            <family val="2"/>
          </rPr>
          <t>Mark the cell with "X" if this is a potential cause to be investigated below</t>
        </r>
      </text>
    </comment>
    <comment ref="D14" authorId="0" shapeId="0" xr:uid="{E176B5B2-4498-4E56-8451-64B3F53F76CB}">
      <text>
        <r>
          <rPr>
            <b/>
            <sz val="10"/>
            <color indexed="81"/>
            <rFont val="Tahoma"/>
            <family val="2"/>
          </rPr>
          <t>These are only standard suggestions, you can replace with specific ones</t>
        </r>
      </text>
    </comment>
    <comment ref="K14" authorId="0" shapeId="0" xr:uid="{7F1124C6-D2BD-4DD4-94A8-D5EB55D6F06D}">
      <text>
        <r>
          <rPr>
            <b/>
            <sz val="10"/>
            <color indexed="81"/>
            <rFont val="Tahoma"/>
            <family val="2"/>
          </rPr>
          <t>Mark the cell with "X" if this is a potential cause to be investigated below</t>
        </r>
      </text>
    </comment>
    <comment ref="L14" authorId="0" shapeId="0" xr:uid="{76C83A3F-DCA9-4D84-84D6-9F5DB61B89A9}">
      <text>
        <r>
          <rPr>
            <b/>
            <sz val="10"/>
            <color indexed="81"/>
            <rFont val="Tahoma"/>
            <family val="2"/>
          </rPr>
          <t>These are only standard suggestions, you can replace with specific ones</t>
        </r>
      </text>
    </comment>
    <comment ref="S14" authorId="0" shapeId="0" xr:uid="{12CFC8FA-7FBB-431C-BBBE-B0750C7EE3F4}">
      <text>
        <r>
          <rPr>
            <b/>
            <sz val="10"/>
            <color indexed="81"/>
            <rFont val="Tahoma"/>
            <family val="2"/>
          </rPr>
          <t>Mark the cell with "X" if this is a potential cause to be investigated below</t>
        </r>
      </text>
    </comment>
    <comment ref="T14" authorId="0" shapeId="0" xr:uid="{C4062BC6-81BC-4D34-BB0F-6CFFBCA8C13C}">
      <text>
        <r>
          <rPr>
            <b/>
            <sz val="10"/>
            <color indexed="81"/>
            <rFont val="Tahoma"/>
            <family val="2"/>
          </rPr>
          <t>These are only standard suggestions, you can replace with specific ones</t>
        </r>
      </text>
    </comment>
    <comment ref="C15" authorId="0" shapeId="0" xr:uid="{768279B3-38B2-43D3-AAC8-D0FA01DAADCD}">
      <text>
        <r>
          <rPr>
            <b/>
            <sz val="10"/>
            <color indexed="81"/>
            <rFont val="Tahoma"/>
            <family val="2"/>
          </rPr>
          <t>Mark the cell with "X" if this is a potential cause to be investigated below</t>
        </r>
      </text>
    </comment>
    <comment ref="D15" authorId="0" shapeId="0" xr:uid="{4E9E1A6B-2635-4BF5-A3C4-96DD7452CCA7}">
      <text>
        <r>
          <rPr>
            <b/>
            <sz val="10"/>
            <color indexed="81"/>
            <rFont val="Tahoma"/>
            <family val="2"/>
          </rPr>
          <t>These are only standard suggestions, you can replace with specific ones</t>
        </r>
      </text>
    </comment>
    <comment ref="K15" authorId="0" shapeId="0" xr:uid="{48906316-3B38-48E2-A82A-5985DE1932F9}">
      <text>
        <r>
          <rPr>
            <b/>
            <sz val="10"/>
            <color indexed="81"/>
            <rFont val="Tahoma"/>
            <family val="2"/>
          </rPr>
          <t>Mark the cell with "X" if this is a potential cause to be investigated below</t>
        </r>
      </text>
    </comment>
    <comment ref="L15" authorId="0" shapeId="0" xr:uid="{669A283B-9A08-4E72-8609-2844CBFE035B}">
      <text>
        <r>
          <rPr>
            <b/>
            <sz val="10"/>
            <color indexed="81"/>
            <rFont val="Tahoma"/>
            <family val="2"/>
          </rPr>
          <t>These are only standard suggestions, you can replace with specific ones</t>
        </r>
      </text>
    </comment>
    <comment ref="S15" authorId="0" shapeId="0" xr:uid="{03C6DFC5-CA4E-469E-8214-EB65B62F11B3}">
      <text>
        <r>
          <rPr>
            <b/>
            <sz val="10"/>
            <color indexed="81"/>
            <rFont val="Tahoma"/>
            <family val="2"/>
          </rPr>
          <t>Mark the cell with "X" if this is a potential cause to be investigated below</t>
        </r>
      </text>
    </comment>
    <comment ref="T15" authorId="0" shapeId="0" xr:uid="{89221FEF-7714-4554-8905-2A30082A1EFD}">
      <text>
        <r>
          <rPr>
            <b/>
            <sz val="10"/>
            <color indexed="81"/>
            <rFont val="Tahoma"/>
            <family val="2"/>
          </rPr>
          <t>These are only standard suggestions, you can replace with specific ones</t>
        </r>
      </text>
    </comment>
    <comment ref="C16" authorId="0" shapeId="0" xr:uid="{859182CD-C819-4A10-93FB-1B091EC83885}">
      <text>
        <r>
          <rPr>
            <b/>
            <sz val="10"/>
            <color indexed="81"/>
            <rFont val="Tahoma"/>
            <family val="2"/>
          </rPr>
          <t>Mark the cell with "X" if this is a potential cause to be investigated below</t>
        </r>
      </text>
    </comment>
    <comment ref="D16" authorId="0" shapeId="0" xr:uid="{3ECE56F0-0510-4816-8253-42B44DC6A7C2}">
      <text>
        <r>
          <rPr>
            <b/>
            <sz val="10"/>
            <color indexed="81"/>
            <rFont val="Tahoma"/>
            <family val="2"/>
          </rPr>
          <t>These are only standard suggestions, you can replace with specific ones</t>
        </r>
      </text>
    </comment>
    <comment ref="K16" authorId="0" shapeId="0" xr:uid="{D5BB3D2A-FB19-4C25-8711-3466EC8C7E54}">
      <text>
        <r>
          <rPr>
            <b/>
            <sz val="10"/>
            <color indexed="81"/>
            <rFont val="Tahoma"/>
            <family val="2"/>
          </rPr>
          <t>Mark the cell with "X" if this is a potential cause to be investigated below</t>
        </r>
      </text>
    </comment>
    <comment ref="L16" authorId="0" shapeId="0" xr:uid="{37D5B714-A68F-464E-8434-86ED6A72E687}">
      <text>
        <r>
          <rPr>
            <b/>
            <sz val="10"/>
            <color indexed="81"/>
            <rFont val="Tahoma"/>
            <family val="2"/>
          </rPr>
          <t>These are only standard suggestions, you can replace with specific ones</t>
        </r>
      </text>
    </comment>
    <comment ref="S16" authorId="0" shapeId="0" xr:uid="{03EF8EB1-8A10-4616-9E32-6B52EF3B4001}">
      <text>
        <r>
          <rPr>
            <b/>
            <sz val="10"/>
            <color indexed="81"/>
            <rFont val="Tahoma"/>
            <family val="2"/>
          </rPr>
          <t>Mark the cell with "X" if this is a potential cause to be investigated below</t>
        </r>
      </text>
    </comment>
    <comment ref="T16" authorId="0" shapeId="0" xr:uid="{D9CEBE00-A327-4E2D-9DAB-8E67BCF48312}">
      <text>
        <r>
          <rPr>
            <b/>
            <sz val="10"/>
            <color indexed="81"/>
            <rFont val="Tahoma"/>
            <family val="2"/>
          </rPr>
          <t>These are only standard suggestions, you can replace with specific ones</t>
        </r>
      </text>
    </comment>
    <comment ref="C17" authorId="0" shapeId="0" xr:uid="{DDFA0101-205C-41B6-ABC7-6A8BE8BE1172}">
      <text>
        <r>
          <rPr>
            <b/>
            <sz val="10"/>
            <color indexed="81"/>
            <rFont val="Tahoma"/>
            <family val="2"/>
          </rPr>
          <t>Mark the cell with "X" if this is a potential cause to be investigated below</t>
        </r>
      </text>
    </comment>
    <comment ref="D17" authorId="0" shapeId="0" xr:uid="{EF3712BE-754A-4E3C-961B-26D03B89C4B1}">
      <text>
        <r>
          <rPr>
            <b/>
            <sz val="10"/>
            <color indexed="81"/>
            <rFont val="Tahoma"/>
            <family val="2"/>
          </rPr>
          <t>These are only standard suggestions, you can replace with specific ones</t>
        </r>
      </text>
    </comment>
    <comment ref="K17" authorId="0" shapeId="0" xr:uid="{1AB1B5B3-07F1-460B-9030-DC83FB723ACC}">
      <text>
        <r>
          <rPr>
            <b/>
            <sz val="10"/>
            <color indexed="81"/>
            <rFont val="Tahoma"/>
            <family val="2"/>
          </rPr>
          <t>Mark the cell with "X" if this is a potential cause to be investigated below</t>
        </r>
      </text>
    </comment>
    <comment ref="L17" authorId="0" shapeId="0" xr:uid="{AEBCC847-7883-4189-99A9-D77CB6A39418}">
      <text>
        <r>
          <rPr>
            <b/>
            <sz val="10"/>
            <color indexed="81"/>
            <rFont val="Tahoma"/>
            <family val="2"/>
          </rPr>
          <t>These are only standard suggestions, you can replace with specific ones</t>
        </r>
      </text>
    </comment>
    <comment ref="S17" authorId="0" shapeId="0" xr:uid="{0FE74273-3EDB-4F21-A039-7C6E0E5E57B5}">
      <text>
        <r>
          <rPr>
            <b/>
            <sz val="10"/>
            <color indexed="81"/>
            <rFont val="Tahoma"/>
            <family val="2"/>
          </rPr>
          <t>Mark the cell with "X" if this is a potential cause to be investigated below</t>
        </r>
      </text>
    </comment>
    <comment ref="T17" authorId="0" shapeId="0" xr:uid="{BD980EE0-E93D-4B13-8443-A8FAF2F8BFA7}">
      <text>
        <r>
          <rPr>
            <b/>
            <sz val="10"/>
            <color indexed="81"/>
            <rFont val="Tahoma"/>
            <family val="2"/>
          </rPr>
          <t>These are only standard suggestions, you can replace with specific ones</t>
        </r>
      </text>
    </comment>
    <comment ref="C18" authorId="0" shapeId="0" xr:uid="{71034B31-87F7-445F-B403-B50681A39289}">
      <text>
        <r>
          <rPr>
            <b/>
            <sz val="10"/>
            <color indexed="81"/>
            <rFont val="Tahoma"/>
            <family val="2"/>
          </rPr>
          <t>Mark the cell with "X" if this is a potential cause to be investigated below</t>
        </r>
      </text>
    </comment>
    <comment ref="D18" authorId="0" shapeId="0" xr:uid="{86E256E7-BE8B-4849-BF72-81C3111E6DCF}">
      <text>
        <r>
          <rPr>
            <b/>
            <sz val="10"/>
            <color indexed="81"/>
            <rFont val="Tahoma"/>
            <family val="2"/>
          </rPr>
          <t>These are only standard suggestions, you can replace with specific ones</t>
        </r>
      </text>
    </comment>
    <comment ref="K18" authorId="0" shapeId="0" xr:uid="{57748883-CA85-4816-9701-140C2B0B1F11}">
      <text>
        <r>
          <rPr>
            <b/>
            <sz val="10"/>
            <color indexed="81"/>
            <rFont val="Tahoma"/>
            <family val="2"/>
          </rPr>
          <t>Mark the cell with "X" if this is a potential cause to be investigated below</t>
        </r>
      </text>
    </comment>
    <comment ref="L18" authorId="0" shapeId="0" xr:uid="{740ECDC5-23A1-40AF-A18F-757D14149A50}">
      <text>
        <r>
          <rPr>
            <b/>
            <sz val="10"/>
            <color indexed="81"/>
            <rFont val="Tahoma"/>
            <family val="2"/>
          </rPr>
          <t>These are only standard suggestions, you can replace with specific ones</t>
        </r>
      </text>
    </comment>
    <comment ref="S18" authorId="0" shapeId="0" xr:uid="{39E7B419-A69A-4322-9BAB-29DCFB9B4F89}">
      <text>
        <r>
          <rPr>
            <b/>
            <sz val="10"/>
            <color indexed="81"/>
            <rFont val="Tahoma"/>
            <family val="2"/>
          </rPr>
          <t>Mark the cell with "X" if this is a potential cause to be investigated below</t>
        </r>
      </text>
    </comment>
    <comment ref="T18" authorId="0" shapeId="0" xr:uid="{22614D1F-2066-4A89-BB42-3F39E90D0123}">
      <text>
        <r>
          <rPr>
            <b/>
            <sz val="10"/>
            <color indexed="81"/>
            <rFont val="Tahoma"/>
            <family val="2"/>
          </rPr>
          <t>These are only standard suggestions, you can replace with specific ones</t>
        </r>
      </text>
    </comment>
    <comment ref="C19" authorId="0" shapeId="0" xr:uid="{89EBFDD1-C1EA-4EA0-B25D-7DFFB2C42455}">
      <text>
        <r>
          <rPr>
            <b/>
            <sz val="10"/>
            <color indexed="81"/>
            <rFont val="Tahoma"/>
            <family val="2"/>
          </rPr>
          <t>Mark the cell with "X" if this is a potential cause to be investigated below</t>
        </r>
      </text>
    </comment>
    <comment ref="D19" authorId="0" shapeId="0" xr:uid="{53C4B36F-8961-4693-9781-3832F44F17E1}">
      <text>
        <r>
          <rPr>
            <b/>
            <sz val="10"/>
            <color indexed="81"/>
            <rFont val="Tahoma"/>
            <family val="2"/>
          </rPr>
          <t>These are only standard suggestions, you can replace with specific ones</t>
        </r>
      </text>
    </comment>
    <comment ref="K19" authorId="0" shapeId="0" xr:uid="{82403BB9-4E94-4D11-B3E0-FCB08F116E77}">
      <text>
        <r>
          <rPr>
            <b/>
            <sz val="10"/>
            <color indexed="81"/>
            <rFont val="Tahoma"/>
            <family val="2"/>
          </rPr>
          <t>Mark the cell with "X" if this is a potential cause to be investigated below</t>
        </r>
      </text>
    </comment>
    <comment ref="S19" authorId="0" shapeId="0" xr:uid="{A391E823-042F-4FA2-B28B-A9D15F34FA97}">
      <text>
        <r>
          <rPr>
            <b/>
            <sz val="10"/>
            <color indexed="81"/>
            <rFont val="Tahoma"/>
            <family val="2"/>
          </rPr>
          <t>Mark the cell with "X" if this is a potential cause to be investigated below</t>
        </r>
      </text>
    </comment>
    <comment ref="C20" authorId="0" shapeId="0" xr:uid="{3AC7E252-C494-43A7-B641-9FBD500339F7}">
      <text>
        <r>
          <rPr>
            <b/>
            <sz val="10"/>
            <color indexed="81"/>
            <rFont val="Tahoma"/>
            <family val="2"/>
          </rPr>
          <t>Mark the cell with "X" if this is a potential cause to be investigated below</t>
        </r>
      </text>
    </comment>
    <comment ref="D20" authorId="0" shapeId="0" xr:uid="{E508A7B5-46C5-4E30-A1E4-656487DBDAAB}">
      <text>
        <r>
          <rPr>
            <b/>
            <sz val="10"/>
            <color indexed="81"/>
            <rFont val="Tahoma"/>
            <family val="2"/>
          </rPr>
          <t>These are only standard suggestions, you can replace with specific ones</t>
        </r>
      </text>
    </comment>
    <comment ref="K20" authorId="0" shapeId="0" xr:uid="{3897F2CA-1A74-4FB9-A160-03F85A5E1BD2}">
      <text>
        <r>
          <rPr>
            <b/>
            <sz val="10"/>
            <color indexed="81"/>
            <rFont val="Tahoma"/>
            <family val="2"/>
          </rPr>
          <t>Mark the cell with "X" if this is a potential cause to be investigated below</t>
        </r>
      </text>
    </comment>
    <comment ref="S20" authorId="0" shapeId="0" xr:uid="{6E02E06A-D21C-434D-B449-DB1B1D658E8D}">
      <text>
        <r>
          <rPr>
            <b/>
            <sz val="10"/>
            <color indexed="81"/>
            <rFont val="Tahoma"/>
            <family val="2"/>
          </rPr>
          <t>Mark the cell with "X" if this is a potential cause to be investigated below</t>
        </r>
      </text>
    </comment>
    <comment ref="C21" authorId="0" shapeId="0" xr:uid="{995A39F7-C463-453B-A042-73140C4316F6}">
      <text>
        <r>
          <rPr>
            <b/>
            <sz val="10"/>
            <color indexed="81"/>
            <rFont val="Tahoma"/>
            <family val="2"/>
          </rPr>
          <t>Mark the cell with "X" if this is a potential cause to be investigated below</t>
        </r>
      </text>
    </comment>
    <comment ref="K21" authorId="0" shapeId="0" xr:uid="{A7FBEEED-FFA4-4FA3-86FF-A743CB4840BA}">
      <text>
        <r>
          <rPr>
            <b/>
            <sz val="10"/>
            <color indexed="81"/>
            <rFont val="Tahoma"/>
            <family val="2"/>
          </rPr>
          <t>Mark the cell with "X" if this is a potential cause to be investigated below</t>
        </r>
      </text>
    </comment>
    <comment ref="S21" authorId="0" shapeId="0" xr:uid="{5AD8590F-4C33-440B-9127-49421B529554}">
      <text>
        <r>
          <rPr>
            <b/>
            <sz val="10"/>
            <color indexed="81"/>
            <rFont val="Tahoma"/>
            <family val="2"/>
          </rPr>
          <t>Mark the cell with "X" if this is a potential cause to be investigated below</t>
        </r>
      </text>
    </comment>
    <comment ref="B27" authorId="0" shapeId="0" xr:uid="{EF993372-C07E-419F-B753-ED5DDDC4714B}">
      <text>
        <r>
          <rPr>
            <b/>
            <sz val="9"/>
            <color indexed="81"/>
            <rFont val="Tahoma"/>
            <family val="2"/>
          </rPr>
          <t>Type in the cause to be investigated</t>
        </r>
      </text>
    </comment>
    <comment ref="D27" authorId="0" shapeId="0" xr:uid="{7AFF5E6B-6CB8-4558-B2FB-C22CE78A9671}">
      <text>
        <r>
          <rPr>
            <b/>
            <sz val="9"/>
            <color indexed="81"/>
            <rFont val="Tahoma"/>
            <family val="2"/>
          </rPr>
          <t xml:space="preserve">Actions details - be specific/ explicit </t>
        </r>
      </text>
    </comment>
    <comment ref="G27" authorId="0" shapeId="0" xr:uid="{7AFBE204-71BD-4280-BFD7-C8D3E7B3A5DD}">
      <text>
        <r>
          <rPr>
            <b/>
            <sz val="9"/>
            <color indexed="81"/>
            <rFont val="Tahoma"/>
            <family val="2"/>
          </rPr>
          <t>Responsible name</t>
        </r>
      </text>
    </comment>
    <comment ref="H27" authorId="0" shapeId="0" xr:uid="{021E65BD-EC60-4342-8FD3-BAA6A59A1335}">
      <text>
        <r>
          <rPr>
            <b/>
            <sz val="9"/>
            <color indexed="81"/>
            <rFont val="Tahoma"/>
            <family val="2"/>
          </rPr>
          <t>Execution date - plan</t>
        </r>
      </text>
    </comment>
    <comment ref="I27" authorId="0" shapeId="0" xr:uid="{D664BB1E-90FF-435B-A999-E92DB9DE83D1}">
      <text>
        <r>
          <rPr>
            <b/>
            <sz val="9"/>
            <color indexed="81"/>
            <rFont val="Tahoma"/>
            <family val="2"/>
          </rPr>
          <t xml:space="preserve">Specific results (eg measurements), conclusions, etc 
</t>
        </r>
      </text>
    </comment>
    <comment ref="K27" authorId="0" shapeId="0" xr:uid="{706E223E-4264-4494-BF62-DF71B912E262}">
      <text>
        <r>
          <rPr>
            <b/>
            <sz val="9"/>
            <color indexed="81"/>
            <rFont val="Tahoma"/>
            <family val="2"/>
          </rPr>
          <t>5 Why investigation for the validated cause</t>
        </r>
      </text>
    </comment>
    <comment ref="N27" authorId="0" shapeId="0" xr:uid="{560C95CD-D756-416C-8C41-ECCBE55957D7}">
      <text>
        <r>
          <rPr>
            <b/>
            <sz val="9"/>
            <color indexed="81"/>
            <rFont val="Tahoma"/>
            <family val="2"/>
          </rPr>
          <t>5 Why investigation for the validated cause</t>
        </r>
      </text>
    </comment>
    <comment ref="Q27" authorId="0" shapeId="0" xr:uid="{880C6A30-E21B-4045-B4D5-1DFD666C121A}">
      <text>
        <r>
          <rPr>
            <b/>
            <sz val="9"/>
            <color indexed="81"/>
            <rFont val="Tahoma"/>
            <family val="2"/>
          </rPr>
          <t>5 Why investigation for the validated cause</t>
        </r>
      </text>
    </comment>
    <comment ref="T27" authorId="0" shapeId="0" xr:uid="{235282DC-CEDD-40DB-BE99-2FA18229E28E}">
      <text>
        <r>
          <rPr>
            <b/>
            <sz val="9"/>
            <color indexed="81"/>
            <rFont val="Tahoma"/>
            <family val="2"/>
          </rPr>
          <t>5 Why investigation for the validated cause</t>
        </r>
      </text>
    </comment>
    <comment ref="W27" authorId="0" shapeId="0" xr:uid="{1631B37B-8C76-4146-9F31-9E6CEA8CEF6C}">
      <text>
        <r>
          <rPr>
            <b/>
            <sz val="9"/>
            <color indexed="81"/>
            <rFont val="Tahoma"/>
            <family val="2"/>
          </rPr>
          <t>5 Why investigation for the validated cause</t>
        </r>
      </text>
    </comment>
    <comment ref="AA27" authorId="0" shapeId="0" xr:uid="{EEE233F8-B78C-4117-8190-E9032B9C9708}">
      <text>
        <r>
          <rPr>
            <b/>
            <sz val="9"/>
            <color indexed="81"/>
            <rFont val="Tahoma"/>
            <family val="2"/>
          </rPr>
          <t>Describe the root cause (will appear on 8D form)</t>
        </r>
      </text>
    </comment>
    <comment ref="B28" authorId="0" shapeId="0" xr:uid="{1AC72EDE-5EEB-4823-9128-F4FB9D08304C}">
      <text>
        <r>
          <rPr>
            <b/>
            <sz val="9"/>
            <color indexed="81"/>
            <rFont val="Tahoma"/>
            <family val="2"/>
          </rPr>
          <t>Type in the cause to be investigated</t>
        </r>
      </text>
    </comment>
    <comment ref="D28" authorId="0" shapeId="0" xr:uid="{43630C63-00E4-4FA7-86AB-C2B517E70E43}">
      <text>
        <r>
          <rPr>
            <b/>
            <sz val="9"/>
            <color indexed="81"/>
            <rFont val="Tahoma"/>
            <family val="2"/>
          </rPr>
          <t xml:space="preserve">Actions details - be specific/ explicit </t>
        </r>
      </text>
    </comment>
    <comment ref="G28" authorId="0" shapeId="0" xr:uid="{C46D0763-8F21-48D2-9FF9-486067A9AD75}">
      <text>
        <r>
          <rPr>
            <b/>
            <sz val="9"/>
            <color indexed="81"/>
            <rFont val="Tahoma"/>
            <family val="2"/>
          </rPr>
          <t>Responsible name</t>
        </r>
      </text>
    </comment>
    <comment ref="H28" authorId="0" shapeId="0" xr:uid="{DB610B2A-1351-4CE6-8C99-04DE24517DEB}">
      <text>
        <r>
          <rPr>
            <b/>
            <sz val="9"/>
            <color indexed="81"/>
            <rFont val="Tahoma"/>
            <family val="2"/>
          </rPr>
          <t>Execution date - plan</t>
        </r>
      </text>
    </comment>
    <comment ref="I28" authorId="0" shapeId="0" xr:uid="{86D5513B-DC16-40E8-ABCA-1715B809D3CF}">
      <text>
        <r>
          <rPr>
            <b/>
            <sz val="9"/>
            <color indexed="81"/>
            <rFont val="Tahoma"/>
            <family val="2"/>
          </rPr>
          <t xml:space="preserve">Specific results (eg measurements), conclusions, etc 
</t>
        </r>
      </text>
    </comment>
    <comment ref="K28" authorId="0" shapeId="0" xr:uid="{7D773FFB-7ED3-420A-B986-FA67CADAE310}">
      <text>
        <r>
          <rPr>
            <b/>
            <sz val="9"/>
            <color indexed="81"/>
            <rFont val="Tahoma"/>
            <family val="2"/>
          </rPr>
          <t>5 Why investigation for the validated cause</t>
        </r>
      </text>
    </comment>
    <comment ref="N28" authorId="0" shapeId="0" xr:uid="{89161842-36E1-4BB4-A15A-091F6535412B}">
      <text>
        <r>
          <rPr>
            <b/>
            <sz val="9"/>
            <color indexed="81"/>
            <rFont val="Tahoma"/>
            <family val="2"/>
          </rPr>
          <t>5 Why investigation for the validated cause</t>
        </r>
      </text>
    </comment>
    <comment ref="Q28" authorId="0" shapeId="0" xr:uid="{FE0BC90A-7231-4BD1-A4D0-9B43C82BDAF7}">
      <text>
        <r>
          <rPr>
            <b/>
            <sz val="9"/>
            <color indexed="81"/>
            <rFont val="Tahoma"/>
            <family val="2"/>
          </rPr>
          <t>5 Why investigation for the validated cause</t>
        </r>
      </text>
    </comment>
    <comment ref="T28" authorId="0" shapeId="0" xr:uid="{D2C321D9-BD00-45E0-8A0E-039EA61DEF3D}">
      <text>
        <r>
          <rPr>
            <b/>
            <sz val="9"/>
            <color indexed="81"/>
            <rFont val="Tahoma"/>
            <family val="2"/>
          </rPr>
          <t>5 Why investigation for the validated cause</t>
        </r>
      </text>
    </comment>
    <comment ref="W28" authorId="0" shapeId="0" xr:uid="{AAC46C6E-775C-4447-86CF-476FC9D28258}">
      <text>
        <r>
          <rPr>
            <b/>
            <sz val="9"/>
            <color indexed="81"/>
            <rFont val="Tahoma"/>
            <family val="2"/>
          </rPr>
          <t>5 Why investigation for the validated cause</t>
        </r>
      </text>
    </comment>
    <comment ref="AA28" authorId="0" shapeId="0" xr:uid="{9E353848-01D8-432A-BC6F-A70B1A0D1BDF}">
      <text>
        <r>
          <rPr>
            <b/>
            <sz val="9"/>
            <color indexed="81"/>
            <rFont val="Tahoma"/>
            <family val="2"/>
          </rPr>
          <t>Describe the root cause (will appear on 8D form)</t>
        </r>
      </text>
    </comment>
    <comment ref="B29" authorId="0" shapeId="0" xr:uid="{0E8A2A5F-5957-4831-9941-7692FB72F9AA}">
      <text>
        <r>
          <rPr>
            <b/>
            <sz val="9"/>
            <color indexed="81"/>
            <rFont val="Tahoma"/>
            <family val="2"/>
          </rPr>
          <t>Type in the cause to be investigated</t>
        </r>
      </text>
    </comment>
    <comment ref="D29" authorId="0" shapeId="0" xr:uid="{1A3EC42A-83EA-4D94-9C66-78D32835B725}">
      <text>
        <r>
          <rPr>
            <b/>
            <sz val="9"/>
            <color indexed="81"/>
            <rFont val="Tahoma"/>
            <family val="2"/>
          </rPr>
          <t xml:space="preserve">Actions details - be specific/ explicit </t>
        </r>
      </text>
    </comment>
    <comment ref="G29" authorId="0" shapeId="0" xr:uid="{18BE0956-9AF8-4128-B9DB-EB252322CD52}">
      <text>
        <r>
          <rPr>
            <b/>
            <sz val="9"/>
            <color indexed="81"/>
            <rFont val="Tahoma"/>
            <family val="2"/>
          </rPr>
          <t>Responsible name</t>
        </r>
      </text>
    </comment>
    <comment ref="H29" authorId="0" shapeId="0" xr:uid="{C6740E1D-5FF6-49DB-9246-BE6F18328582}">
      <text>
        <r>
          <rPr>
            <b/>
            <sz val="9"/>
            <color indexed="81"/>
            <rFont val="Tahoma"/>
            <family val="2"/>
          </rPr>
          <t>Execution date - plan</t>
        </r>
      </text>
    </comment>
    <comment ref="I29" authorId="0" shapeId="0" xr:uid="{89C381D2-8ABB-44BB-8CB1-440F8FE49010}">
      <text>
        <r>
          <rPr>
            <b/>
            <sz val="9"/>
            <color indexed="81"/>
            <rFont val="Tahoma"/>
            <family val="2"/>
          </rPr>
          <t xml:space="preserve">Specific results (eg measurements), conclusions, etc 
</t>
        </r>
      </text>
    </comment>
    <comment ref="K29" authorId="0" shapeId="0" xr:uid="{D09C18A5-1229-46BB-B649-FC513FA0BB13}">
      <text>
        <r>
          <rPr>
            <b/>
            <sz val="9"/>
            <color indexed="81"/>
            <rFont val="Tahoma"/>
            <family val="2"/>
          </rPr>
          <t>5 Why investigation for the validated cause</t>
        </r>
      </text>
    </comment>
    <comment ref="N29" authorId="0" shapeId="0" xr:uid="{97B55908-01F8-4D1D-A872-01769B679F3D}">
      <text>
        <r>
          <rPr>
            <b/>
            <sz val="9"/>
            <color indexed="81"/>
            <rFont val="Tahoma"/>
            <family val="2"/>
          </rPr>
          <t>5 Why investigation for the validated cause</t>
        </r>
      </text>
    </comment>
    <comment ref="Q29" authorId="0" shapeId="0" xr:uid="{D7DDDFB1-9D1B-4815-9ADB-D66801A9AED2}">
      <text>
        <r>
          <rPr>
            <b/>
            <sz val="9"/>
            <color indexed="81"/>
            <rFont val="Tahoma"/>
            <family val="2"/>
          </rPr>
          <t>5 Why investigation for the validated cause</t>
        </r>
      </text>
    </comment>
    <comment ref="T29" authorId="0" shapeId="0" xr:uid="{62675406-5AA2-4284-87A7-973EF796D83E}">
      <text>
        <r>
          <rPr>
            <b/>
            <sz val="9"/>
            <color indexed="81"/>
            <rFont val="Tahoma"/>
            <family val="2"/>
          </rPr>
          <t>5 Why investigation for the validated cause</t>
        </r>
      </text>
    </comment>
    <comment ref="W29" authorId="0" shapeId="0" xr:uid="{E38B8F83-4EC7-4278-80A5-243EAB5D3B4E}">
      <text>
        <r>
          <rPr>
            <b/>
            <sz val="9"/>
            <color indexed="81"/>
            <rFont val="Tahoma"/>
            <family val="2"/>
          </rPr>
          <t>5 Why investigation for the validated cause</t>
        </r>
      </text>
    </comment>
    <comment ref="AA29" authorId="0" shapeId="0" xr:uid="{7904B9A4-B47E-40CC-BE6E-781681BE7F1F}">
      <text>
        <r>
          <rPr>
            <b/>
            <sz val="9"/>
            <color indexed="81"/>
            <rFont val="Tahoma"/>
            <family val="2"/>
          </rPr>
          <t>Describe the root cause (will appear on 8D form)</t>
        </r>
      </text>
    </comment>
    <comment ref="B30" authorId="0" shapeId="0" xr:uid="{3A3CBC85-F892-43A0-82E8-00B4DBCACC90}">
      <text>
        <r>
          <rPr>
            <b/>
            <sz val="9"/>
            <color indexed="81"/>
            <rFont val="Tahoma"/>
            <family val="2"/>
          </rPr>
          <t>Type in the cause to be investigated</t>
        </r>
      </text>
    </comment>
    <comment ref="D30" authorId="0" shapeId="0" xr:uid="{EE7AF337-C9E6-4732-A190-A57FCBE57463}">
      <text>
        <r>
          <rPr>
            <b/>
            <sz val="9"/>
            <color indexed="81"/>
            <rFont val="Tahoma"/>
            <family val="2"/>
          </rPr>
          <t xml:space="preserve">Actions details - be specific/ explicit </t>
        </r>
      </text>
    </comment>
    <comment ref="G30" authorId="0" shapeId="0" xr:uid="{F8E40727-562B-4E4E-ADB4-76DBD915DD8C}">
      <text>
        <r>
          <rPr>
            <b/>
            <sz val="9"/>
            <color indexed="81"/>
            <rFont val="Tahoma"/>
            <family val="2"/>
          </rPr>
          <t>Responsible name</t>
        </r>
      </text>
    </comment>
    <comment ref="H30" authorId="0" shapeId="0" xr:uid="{F11A070C-DF1F-4E1D-A553-3254EA925AA3}">
      <text>
        <r>
          <rPr>
            <b/>
            <sz val="9"/>
            <color indexed="81"/>
            <rFont val="Tahoma"/>
            <family val="2"/>
          </rPr>
          <t>Execution date - plan</t>
        </r>
      </text>
    </comment>
    <comment ref="I30" authorId="0" shapeId="0" xr:uid="{F03AF353-AA7A-4BA7-9D7E-2B46D4CAA601}">
      <text>
        <r>
          <rPr>
            <b/>
            <sz val="9"/>
            <color indexed="81"/>
            <rFont val="Tahoma"/>
            <family val="2"/>
          </rPr>
          <t xml:space="preserve">Specific results (eg measurements), conclusions, etc 
</t>
        </r>
      </text>
    </comment>
    <comment ref="K30" authorId="0" shapeId="0" xr:uid="{6218B141-1EF4-4A7E-93A2-8DCC945194AB}">
      <text>
        <r>
          <rPr>
            <b/>
            <sz val="9"/>
            <color indexed="81"/>
            <rFont val="Tahoma"/>
            <family val="2"/>
          </rPr>
          <t>5 Why investigation for the validated cause</t>
        </r>
      </text>
    </comment>
    <comment ref="N30" authorId="0" shapeId="0" xr:uid="{8C3A6C70-BE68-486B-9190-6775DFEA7EF2}">
      <text>
        <r>
          <rPr>
            <b/>
            <sz val="9"/>
            <color indexed="81"/>
            <rFont val="Tahoma"/>
            <family val="2"/>
          </rPr>
          <t>5 Why investigation for the validated cause</t>
        </r>
      </text>
    </comment>
    <comment ref="Q30" authorId="0" shapeId="0" xr:uid="{E1949759-A2C9-44C4-A4F9-F5FF937F1921}">
      <text>
        <r>
          <rPr>
            <b/>
            <sz val="9"/>
            <color indexed="81"/>
            <rFont val="Tahoma"/>
            <family val="2"/>
          </rPr>
          <t>5 Why investigation for the validated cause</t>
        </r>
      </text>
    </comment>
    <comment ref="T30" authorId="0" shapeId="0" xr:uid="{3F2BDEF5-599E-46CA-9F91-E4AACB7935E5}">
      <text>
        <r>
          <rPr>
            <b/>
            <sz val="9"/>
            <color indexed="81"/>
            <rFont val="Tahoma"/>
            <family val="2"/>
          </rPr>
          <t>5 Why investigation for the validated cause</t>
        </r>
      </text>
    </comment>
    <comment ref="W30" authorId="0" shapeId="0" xr:uid="{8E055DAD-3382-4492-B8FC-E6F72E62B19D}">
      <text>
        <r>
          <rPr>
            <b/>
            <sz val="9"/>
            <color indexed="81"/>
            <rFont val="Tahoma"/>
            <family val="2"/>
          </rPr>
          <t>5 Why investigation for the validated cause</t>
        </r>
      </text>
    </comment>
    <comment ref="AA30" authorId="0" shapeId="0" xr:uid="{02A03322-2D20-4CC9-80D3-DBC848148AE2}">
      <text>
        <r>
          <rPr>
            <b/>
            <sz val="9"/>
            <color indexed="81"/>
            <rFont val="Tahoma"/>
            <family val="2"/>
          </rPr>
          <t>Describe the root cause (will appear on 8D form)</t>
        </r>
      </text>
    </comment>
    <comment ref="B31" authorId="0" shapeId="0" xr:uid="{B51C4DD8-F167-4F5C-A6C2-2D4F2F55B806}">
      <text>
        <r>
          <rPr>
            <b/>
            <sz val="9"/>
            <color indexed="81"/>
            <rFont val="Tahoma"/>
            <family val="2"/>
          </rPr>
          <t>Type in the cause to be investigated</t>
        </r>
      </text>
    </comment>
    <comment ref="D31" authorId="0" shapeId="0" xr:uid="{EF3D2F6B-C8DA-456F-BCB7-BEEB3D797780}">
      <text>
        <r>
          <rPr>
            <b/>
            <sz val="9"/>
            <color indexed="81"/>
            <rFont val="Tahoma"/>
            <family val="2"/>
          </rPr>
          <t xml:space="preserve">Actions details - be specific/ explicit </t>
        </r>
      </text>
    </comment>
    <comment ref="G31" authorId="0" shapeId="0" xr:uid="{35054F87-002C-4E9C-8552-65035378D02C}">
      <text>
        <r>
          <rPr>
            <b/>
            <sz val="9"/>
            <color indexed="81"/>
            <rFont val="Tahoma"/>
            <family val="2"/>
          </rPr>
          <t>Responsible name</t>
        </r>
      </text>
    </comment>
    <comment ref="H31" authorId="0" shapeId="0" xr:uid="{7ABED671-922B-4416-BF5E-680663643475}">
      <text>
        <r>
          <rPr>
            <b/>
            <sz val="9"/>
            <color indexed="81"/>
            <rFont val="Tahoma"/>
            <family val="2"/>
          </rPr>
          <t>Execution date - plan</t>
        </r>
      </text>
    </comment>
    <comment ref="I31" authorId="0" shapeId="0" xr:uid="{5CA9E3D0-1F26-4770-90EF-1F656EF51D89}">
      <text>
        <r>
          <rPr>
            <b/>
            <sz val="9"/>
            <color indexed="81"/>
            <rFont val="Tahoma"/>
            <family val="2"/>
          </rPr>
          <t xml:space="preserve">Specific results (eg measurements), conclusions, etc 
</t>
        </r>
      </text>
    </comment>
    <comment ref="K31" authorId="0" shapeId="0" xr:uid="{CD217804-DA23-47E0-968A-8CF0F4C848F9}">
      <text>
        <r>
          <rPr>
            <b/>
            <sz val="9"/>
            <color indexed="81"/>
            <rFont val="Tahoma"/>
            <family val="2"/>
          </rPr>
          <t>5 Why investigation for the validated cause</t>
        </r>
      </text>
    </comment>
    <comment ref="N31" authorId="0" shapeId="0" xr:uid="{FBDCF00F-0F13-4506-9AEC-7C3BFCCB9A06}">
      <text>
        <r>
          <rPr>
            <b/>
            <sz val="9"/>
            <color indexed="81"/>
            <rFont val="Tahoma"/>
            <family val="2"/>
          </rPr>
          <t>5 Why investigation for the validated cause</t>
        </r>
      </text>
    </comment>
    <comment ref="Q31" authorId="0" shapeId="0" xr:uid="{815FB18B-4A79-4EBF-9938-0171DEC88CD9}">
      <text>
        <r>
          <rPr>
            <b/>
            <sz val="9"/>
            <color indexed="81"/>
            <rFont val="Tahoma"/>
            <family val="2"/>
          </rPr>
          <t>5 Why investigation for the validated cause</t>
        </r>
      </text>
    </comment>
    <comment ref="T31" authorId="0" shapeId="0" xr:uid="{092B2E85-A621-446B-800F-11CFEFE75DBA}">
      <text>
        <r>
          <rPr>
            <b/>
            <sz val="9"/>
            <color indexed="81"/>
            <rFont val="Tahoma"/>
            <family val="2"/>
          </rPr>
          <t>5 Why investigation for the validated cause</t>
        </r>
      </text>
    </comment>
    <comment ref="W31" authorId="0" shapeId="0" xr:uid="{DCB8DEF4-417F-4BFB-BFFB-F30758FD2865}">
      <text>
        <r>
          <rPr>
            <b/>
            <sz val="9"/>
            <color indexed="81"/>
            <rFont val="Tahoma"/>
            <family val="2"/>
          </rPr>
          <t>5 Why investigation for the validated cause</t>
        </r>
      </text>
    </comment>
    <comment ref="AA31" authorId="0" shapeId="0" xr:uid="{CF1E797D-821F-456B-B2E1-D7A79BC97D67}">
      <text>
        <r>
          <rPr>
            <b/>
            <sz val="9"/>
            <color indexed="81"/>
            <rFont val="Tahoma"/>
            <family val="2"/>
          </rPr>
          <t>Describe the root cause (will appear on 8D form)</t>
        </r>
      </text>
    </comment>
    <comment ref="B32" authorId="0" shapeId="0" xr:uid="{66357A50-92AC-4D8F-B914-7A2EB6F78046}">
      <text>
        <r>
          <rPr>
            <b/>
            <sz val="9"/>
            <color indexed="81"/>
            <rFont val="Tahoma"/>
            <family val="2"/>
          </rPr>
          <t>Type in the cause to be investigated</t>
        </r>
      </text>
    </comment>
    <comment ref="D32" authorId="0" shapeId="0" xr:uid="{33152D1B-C45F-4A9A-9713-C1EE08B2D270}">
      <text>
        <r>
          <rPr>
            <b/>
            <sz val="9"/>
            <color indexed="81"/>
            <rFont val="Tahoma"/>
            <family val="2"/>
          </rPr>
          <t xml:space="preserve">Actions details - be specific/ explicit </t>
        </r>
      </text>
    </comment>
    <comment ref="G32" authorId="0" shapeId="0" xr:uid="{CC4F9B2E-C2B0-429A-B10B-11446F389EA7}">
      <text>
        <r>
          <rPr>
            <b/>
            <sz val="9"/>
            <color indexed="81"/>
            <rFont val="Tahoma"/>
            <family val="2"/>
          </rPr>
          <t>Responsible name</t>
        </r>
      </text>
    </comment>
    <comment ref="H32" authorId="0" shapeId="0" xr:uid="{35EDD8CB-F75E-4A69-84BC-530E963C619D}">
      <text>
        <r>
          <rPr>
            <b/>
            <sz val="9"/>
            <color indexed="81"/>
            <rFont val="Tahoma"/>
            <family val="2"/>
          </rPr>
          <t>Execution date - plan</t>
        </r>
      </text>
    </comment>
    <comment ref="I32" authorId="0" shapeId="0" xr:uid="{614C5611-AAAE-4773-80A2-09AD7C3AE1AC}">
      <text>
        <r>
          <rPr>
            <b/>
            <sz val="9"/>
            <color indexed="81"/>
            <rFont val="Tahoma"/>
            <family val="2"/>
          </rPr>
          <t xml:space="preserve">Specific results (eg measurements), conclusions, etc 
</t>
        </r>
      </text>
    </comment>
    <comment ref="K32" authorId="0" shapeId="0" xr:uid="{574F2AE7-C9F4-4D5B-9013-77E112D4DCF6}">
      <text>
        <r>
          <rPr>
            <b/>
            <sz val="9"/>
            <color indexed="81"/>
            <rFont val="Tahoma"/>
            <family val="2"/>
          </rPr>
          <t>5 Why investigation for the validated cause</t>
        </r>
      </text>
    </comment>
    <comment ref="N32" authorId="0" shapeId="0" xr:uid="{8592747D-1671-461C-A748-B7F545E35603}">
      <text>
        <r>
          <rPr>
            <b/>
            <sz val="9"/>
            <color indexed="81"/>
            <rFont val="Tahoma"/>
            <family val="2"/>
          </rPr>
          <t>5 Why investigation for the validated cause</t>
        </r>
      </text>
    </comment>
    <comment ref="Q32" authorId="0" shapeId="0" xr:uid="{B4EE7EAC-0049-4553-A2D4-BFD6A32A503D}">
      <text>
        <r>
          <rPr>
            <b/>
            <sz val="9"/>
            <color indexed="81"/>
            <rFont val="Tahoma"/>
            <family val="2"/>
          </rPr>
          <t>5 Why investigation for the validated cause</t>
        </r>
      </text>
    </comment>
    <comment ref="T32" authorId="0" shapeId="0" xr:uid="{B9E4BA1B-A912-475C-9990-A8CFBDA8B19D}">
      <text>
        <r>
          <rPr>
            <b/>
            <sz val="9"/>
            <color indexed="81"/>
            <rFont val="Tahoma"/>
            <family val="2"/>
          </rPr>
          <t>5 Why investigation for the validated cause</t>
        </r>
      </text>
    </comment>
    <comment ref="W32" authorId="0" shapeId="0" xr:uid="{F422448A-BA08-4D2B-8550-E3061FEC3605}">
      <text>
        <r>
          <rPr>
            <b/>
            <sz val="9"/>
            <color indexed="81"/>
            <rFont val="Tahoma"/>
            <family val="2"/>
          </rPr>
          <t>5 Why investigation for the validated cause</t>
        </r>
      </text>
    </comment>
    <comment ref="AA32" authorId="0" shapeId="0" xr:uid="{600CA5AA-9DA5-4F56-9D83-0EDB21A9E77B}">
      <text>
        <r>
          <rPr>
            <b/>
            <sz val="9"/>
            <color indexed="81"/>
            <rFont val="Tahoma"/>
            <family val="2"/>
          </rPr>
          <t>Describe the root cause (will appear on 8D form)</t>
        </r>
      </text>
    </comment>
    <comment ref="B33" authorId="0" shapeId="0" xr:uid="{8E128035-4D94-4802-9D00-61F6463E9C8E}">
      <text>
        <r>
          <rPr>
            <b/>
            <sz val="9"/>
            <color indexed="81"/>
            <rFont val="Tahoma"/>
            <family val="2"/>
          </rPr>
          <t>Type in the cause to be investigated</t>
        </r>
      </text>
    </comment>
    <comment ref="D33" authorId="0" shapeId="0" xr:uid="{EDF805EB-A3DE-4D22-9EF4-6AEA0B04CFEB}">
      <text>
        <r>
          <rPr>
            <b/>
            <sz val="9"/>
            <color indexed="81"/>
            <rFont val="Tahoma"/>
            <family val="2"/>
          </rPr>
          <t xml:space="preserve">Actions details - be specific/ explicit </t>
        </r>
      </text>
    </comment>
    <comment ref="G33" authorId="0" shapeId="0" xr:uid="{444BA9C8-1EC5-4589-821B-4945A6D647EB}">
      <text>
        <r>
          <rPr>
            <b/>
            <sz val="9"/>
            <color indexed="81"/>
            <rFont val="Tahoma"/>
            <family val="2"/>
          </rPr>
          <t>Responsible name</t>
        </r>
      </text>
    </comment>
    <comment ref="H33" authorId="0" shapeId="0" xr:uid="{D022780D-7713-4089-A333-1305BBE3AB2E}">
      <text>
        <r>
          <rPr>
            <b/>
            <sz val="9"/>
            <color indexed="81"/>
            <rFont val="Tahoma"/>
            <family val="2"/>
          </rPr>
          <t>Execution date - plan</t>
        </r>
      </text>
    </comment>
    <comment ref="I33" authorId="0" shapeId="0" xr:uid="{56F3EC31-569E-4EEC-B0D0-BF92656D89F2}">
      <text>
        <r>
          <rPr>
            <b/>
            <sz val="9"/>
            <color indexed="81"/>
            <rFont val="Tahoma"/>
            <family val="2"/>
          </rPr>
          <t xml:space="preserve">Specific results (eg measurements), conclusions, etc 
</t>
        </r>
      </text>
    </comment>
    <comment ref="K33" authorId="0" shapeId="0" xr:uid="{9903F953-5D4B-4187-AB1E-75C454C8932B}">
      <text>
        <r>
          <rPr>
            <b/>
            <sz val="9"/>
            <color indexed="81"/>
            <rFont val="Tahoma"/>
            <family val="2"/>
          </rPr>
          <t>5 Why investigation for the validated cause</t>
        </r>
      </text>
    </comment>
    <comment ref="N33" authorId="0" shapeId="0" xr:uid="{CEBA5A8C-FAE1-4525-86B3-3D9BD542F83B}">
      <text>
        <r>
          <rPr>
            <b/>
            <sz val="9"/>
            <color indexed="81"/>
            <rFont val="Tahoma"/>
            <family val="2"/>
          </rPr>
          <t>5 Why investigation for the validated cause</t>
        </r>
      </text>
    </comment>
    <comment ref="Q33" authorId="0" shapeId="0" xr:uid="{58AAEA23-D42B-4F37-9825-AF139DBA3512}">
      <text>
        <r>
          <rPr>
            <b/>
            <sz val="9"/>
            <color indexed="81"/>
            <rFont val="Tahoma"/>
            <family val="2"/>
          </rPr>
          <t>5 Why investigation for the validated cause</t>
        </r>
      </text>
    </comment>
    <comment ref="T33" authorId="0" shapeId="0" xr:uid="{905C2917-232D-4BC0-A337-506ADD3E8191}">
      <text>
        <r>
          <rPr>
            <b/>
            <sz val="9"/>
            <color indexed="81"/>
            <rFont val="Tahoma"/>
            <family val="2"/>
          </rPr>
          <t>5 Why investigation for the validated cause</t>
        </r>
      </text>
    </comment>
    <comment ref="W33" authorId="0" shapeId="0" xr:uid="{FB33C8F2-F1C3-4510-9A1A-65F580B08F85}">
      <text>
        <r>
          <rPr>
            <b/>
            <sz val="9"/>
            <color indexed="81"/>
            <rFont val="Tahoma"/>
            <family val="2"/>
          </rPr>
          <t>5 Why investigation for the validated cause</t>
        </r>
      </text>
    </comment>
    <comment ref="AA33" authorId="0" shapeId="0" xr:uid="{E3DA55E0-95A2-47A3-A20D-535469BD33FB}">
      <text>
        <r>
          <rPr>
            <b/>
            <sz val="9"/>
            <color indexed="81"/>
            <rFont val="Tahoma"/>
            <family val="2"/>
          </rPr>
          <t>Describe the root cause (will appear on 8D form)</t>
        </r>
      </text>
    </comment>
    <comment ref="B34" authorId="0" shapeId="0" xr:uid="{6701DAA0-BE85-4A13-A8AD-2AD71960F6BF}">
      <text>
        <r>
          <rPr>
            <b/>
            <sz val="9"/>
            <color indexed="81"/>
            <rFont val="Tahoma"/>
            <family val="2"/>
          </rPr>
          <t>Type in the cause to be investigated</t>
        </r>
      </text>
    </comment>
    <comment ref="D34" authorId="0" shapeId="0" xr:uid="{B1128BE1-CDE9-48A1-9617-86AA425D8FF7}">
      <text>
        <r>
          <rPr>
            <b/>
            <sz val="9"/>
            <color indexed="81"/>
            <rFont val="Tahoma"/>
            <family val="2"/>
          </rPr>
          <t xml:space="preserve">Actions details - be specific/ explicit </t>
        </r>
      </text>
    </comment>
    <comment ref="G34" authorId="0" shapeId="0" xr:uid="{681F6F3D-936A-4FC9-B3ED-DB3100EF31F9}">
      <text>
        <r>
          <rPr>
            <b/>
            <sz val="9"/>
            <color indexed="81"/>
            <rFont val="Tahoma"/>
            <family val="2"/>
          </rPr>
          <t>Responsible name</t>
        </r>
      </text>
    </comment>
    <comment ref="H34" authorId="0" shapeId="0" xr:uid="{475481D5-5FC4-4460-AF74-8C7EF099C8C8}">
      <text>
        <r>
          <rPr>
            <b/>
            <sz val="9"/>
            <color indexed="81"/>
            <rFont val="Tahoma"/>
            <family val="2"/>
          </rPr>
          <t>Execution date - plan</t>
        </r>
      </text>
    </comment>
    <comment ref="I34" authorId="0" shapeId="0" xr:uid="{CD01F3C7-706D-44C4-B3D1-D428ACFBE772}">
      <text>
        <r>
          <rPr>
            <b/>
            <sz val="9"/>
            <color indexed="81"/>
            <rFont val="Tahoma"/>
            <family val="2"/>
          </rPr>
          <t xml:space="preserve">Specific results (eg measurements), conclusions, etc 
</t>
        </r>
      </text>
    </comment>
    <comment ref="K34" authorId="0" shapeId="0" xr:uid="{91411F2F-2817-4BD1-B018-F2D2BDF37251}">
      <text>
        <r>
          <rPr>
            <b/>
            <sz val="9"/>
            <color indexed="81"/>
            <rFont val="Tahoma"/>
            <family val="2"/>
          </rPr>
          <t>5 Why investigation for the validated cause</t>
        </r>
      </text>
    </comment>
    <comment ref="N34" authorId="0" shapeId="0" xr:uid="{68A7FA5C-E971-40EF-B8DB-1462E24A42E3}">
      <text>
        <r>
          <rPr>
            <b/>
            <sz val="9"/>
            <color indexed="81"/>
            <rFont val="Tahoma"/>
            <family val="2"/>
          </rPr>
          <t>5 Why investigation for the validated cause</t>
        </r>
      </text>
    </comment>
    <comment ref="Q34" authorId="0" shapeId="0" xr:uid="{98166E24-815F-4528-949D-F41FB4A0EF31}">
      <text>
        <r>
          <rPr>
            <b/>
            <sz val="9"/>
            <color indexed="81"/>
            <rFont val="Tahoma"/>
            <family val="2"/>
          </rPr>
          <t>5 Why investigation for the validated cause</t>
        </r>
      </text>
    </comment>
    <comment ref="T34" authorId="0" shapeId="0" xr:uid="{E2D3AD1D-52DE-4112-8D62-9BCEB37C74B5}">
      <text>
        <r>
          <rPr>
            <b/>
            <sz val="9"/>
            <color indexed="81"/>
            <rFont val="Tahoma"/>
            <family val="2"/>
          </rPr>
          <t>5 Why investigation for the validated cause</t>
        </r>
      </text>
    </comment>
    <comment ref="W34" authorId="0" shapeId="0" xr:uid="{AA8C45DB-5A54-42CC-BC27-8E3E712EEAE4}">
      <text>
        <r>
          <rPr>
            <b/>
            <sz val="9"/>
            <color indexed="81"/>
            <rFont val="Tahoma"/>
            <family val="2"/>
          </rPr>
          <t>5 Why investigation for the validated cause</t>
        </r>
      </text>
    </comment>
    <comment ref="AA34" authorId="0" shapeId="0" xr:uid="{EA5BDA33-6F4A-42E4-8D10-AA6E1F95C5AA}">
      <text>
        <r>
          <rPr>
            <b/>
            <sz val="9"/>
            <color indexed="81"/>
            <rFont val="Tahoma"/>
            <family val="2"/>
          </rPr>
          <t>Describe the root cause (will appear on 8D form)</t>
        </r>
      </text>
    </comment>
    <comment ref="B35" authorId="0" shapeId="0" xr:uid="{51BC2C59-A9F3-4B1D-AEBA-78FE4F6AE295}">
      <text>
        <r>
          <rPr>
            <b/>
            <sz val="9"/>
            <color indexed="81"/>
            <rFont val="Tahoma"/>
            <family val="2"/>
          </rPr>
          <t>Type in the cause to be investigated</t>
        </r>
      </text>
    </comment>
    <comment ref="D35" authorId="0" shapeId="0" xr:uid="{C026A0D0-9C35-4A0D-9B05-47FD33F0F13B}">
      <text>
        <r>
          <rPr>
            <b/>
            <sz val="9"/>
            <color indexed="81"/>
            <rFont val="Tahoma"/>
            <family val="2"/>
          </rPr>
          <t xml:space="preserve">Actions details - be specific/ explicit </t>
        </r>
      </text>
    </comment>
    <comment ref="G35" authorId="0" shapeId="0" xr:uid="{FBB2852C-3656-4767-8B3F-0FDD2DB2821C}">
      <text>
        <r>
          <rPr>
            <b/>
            <sz val="9"/>
            <color indexed="81"/>
            <rFont val="Tahoma"/>
            <family val="2"/>
          </rPr>
          <t>Responsible name</t>
        </r>
      </text>
    </comment>
    <comment ref="H35" authorId="0" shapeId="0" xr:uid="{A0F98068-6B5A-40AD-BE76-6C55F69BA2AA}">
      <text>
        <r>
          <rPr>
            <b/>
            <sz val="9"/>
            <color indexed="81"/>
            <rFont val="Tahoma"/>
            <family val="2"/>
          </rPr>
          <t>Execution date - plan</t>
        </r>
      </text>
    </comment>
    <comment ref="I35" authorId="0" shapeId="0" xr:uid="{EA580E1B-DD24-4574-9CF4-1EB6FED84693}">
      <text>
        <r>
          <rPr>
            <b/>
            <sz val="9"/>
            <color indexed="81"/>
            <rFont val="Tahoma"/>
            <family val="2"/>
          </rPr>
          <t xml:space="preserve">Specific results (eg measurements), conclusions, etc 
</t>
        </r>
      </text>
    </comment>
    <comment ref="K35" authorId="0" shapeId="0" xr:uid="{1B612AA7-1611-4FAB-8547-66C11BE0F8CD}">
      <text>
        <r>
          <rPr>
            <b/>
            <sz val="9"/>
            <color indexed="81"/>
            <rFont val="Tahoma"/>
            <family val="2"/>
          </rPr>
          <t>5 Why investigation for the validated cause</t>
        </r>
      </text>
    </comment>
    <comment ref="N35" authorId="0" shapeId="0" xr:uid="{B38D5F8E-B635-4668-926E-2F8B8A2E72BE}">
      <text>
        <r>
          <rPr>
            <b/>
            <sz val="9"/>
            <color indexed="81"/>
            <rFont val="Tahoma"/>
            <family val="2"/>
          </rPr>
          <t>5 Why investigation for the validated cause</t>
        </r>
      </text>
    </comment>
    <comment ref="Q35" authorId="0" shapeId="0" xr:uid="{65DCECF0-7180-401C-8F70-5C2553399DDC}">
      <text>
        <r>
          <rPr>
            <b/>
            <sz val="9"/>
            <color indexed="81"/>
            <rFont val="Tahoma"/>
            <family val="2"/>
          </rPr>
          <t>5 Why investigation for the validated cause</t>
        </r>
      </text>
    </comment>
    <comment ref="T35" authorId="0" shapeId="0" xr:uid="{1FE37632-C853-4D15-8A18-49025DB66A56}">
      <text>
        <r>
          <rPr>
            <b/>
            <sz val="9"/>
            <color indexed="81"/>
            <rFont val="Tahoma"/>
            <family val="2"/>
          </rPr>
          <t>5 Why investigation for the validated cause</t>
        </r>
      </text>
    </comment>
    <comment ref="W35" authorId="0" shapeId="0" xr:uid="{C404E707-8786-4650-8CEC-4CFE843C74A0}">
      <text>
        <r>
          <rPr>
            <b/>
            <sz val="9"/>
            <color indexed="81"/>
            <rFont val="Tahoma"/>
            <family val="2"/>
          </rPr>
          <t>5 Why investigation for the validated cause</t>
        </r>
      </text>
    </comment>
    <comment ref="AA35" authorId="0" shapeId="0" xr:uid="{0F597E4C-976F-4B35-AC87-73C8D5FC555B}">
      <text>
        <r>
          <rPr>
            <b/>
            <sz val="9"/>
            <color indexed="81"/>
            <rFont val="Tahoma"/>
            <family val="2"/>
          </rPr>
          <t>Describe the root cause (will appear on 8D form)</t>
        </r>
      </text>
    </comment>
    <comment ref="B36" authorId="0" shapeId="0" xr:uid="{1DE23F5F-CC0B-4A8A-B623-4C89E935A25E}">
      <text>
        <r>
          <rPr>
            <b/>
            <sz val="9"/>
            <color indexed="81"/>
            <rFont val="Tahoma"/>
            <family val="2"/>
          </rPr>
          <t>Type in the cause to be investigated</t>
        </r>
      </text>
    </comment>
    <comment ref="D36" authorId="0" shapeId="0" xr:uid="{E69DD46A-DFDE-438E-99B5-3AEEC0EEE610}">
      <text>
        <r>
          <rPr>
            <b/>
            <sz val="9"/>
            <color indexed="81"/>
            <rFont val="Tahoma"/>
            <family val="2"/>
          </rPr>
          <t xml:space="preserve">Actions details - be specific/ explicit </t>
        </r>
      </text>
    </comment>
    <comment ref="G36" authorId="0" shapeId="0" xr:uid="{2828E441-C1B9-437F-892E-033C25286547}">
      <text>
        <r>
          <rPr>
            <b/>
            <sz val="9"/>
            <color indexed="81"/>
            <rFont val="Tahoma"/>
            <family val="2"/>
          </rPr>
          <t>Responsible name</t>
        </r>
      </text>
    </comment>
    <comment ref="H36" authorId="0" shapeId="0" xr:uid="{29837CEF-42E1-41D8-9F3F-57F9FA5EFAC2}">
      <text>
        <r>
          <rPr>
            <b/>
            <sz val="9"/>
            <color indexed="81"/>
            <rFont val="Tahoma"/>
            <family val="2"/>
          </rPr>
          <t>Execution date - plan</t>
        </r>
      </text>
    </comment>
    <comment ref="I36" authorId="0" shapeId="0" xr:uid="{AA31843A-DD68-40AE-B091-8B3A17A5DB3A}">
      <text>
        <r>
          <rPr>
            <b/>
            <sz val="9"/>
            <color indexed="81"/>
            <rFont val="Tahoma"/>
            <family val="2"/>
          </rPr>
          <t xml:space="preserve">Specific results (eg measurements), conclusions, etc 
</t>
        </r>
      </text>
    </comment>
    <comment ref="K36" authorId="0" shapeId="0" xr:uid="{6C4ADCCD-6FBB-4116-9457-8F4EAC7FF7E5}">
      <text>
        <r>
          <rPr>
            <b/>
            <sz val="9"/>
            <color indexed="81"/>
            <rFont val="Tahoma"/>
            <family val="2"/>
          </rPr>
          <t>5 Why investigation for the validated cause</t>
        </r>
      </text>
    </comment>
    <comment ref="N36" authorId="0" shapeId="0" xr:uid="{98A77FF2-C938-438D-A4D6-4A6AE3FF3E75}">
      <text>
        <r>
          <rPr>
            <b/>
            <sz val="9"/>
            <color indexed="81"/>
            <rFont val="Tahoma"/>
            <family val="2"/>
          </rPr>
          <t>5 Why investigation for the validated cause</t>
        </r>
      </text>
    </comment>
    <comment ref="Q36" authorId="0" shapeId="0" xr:uid="{0F7A4654-EF29-4F05-B960-393DC117CB14}">
      <text>
        <r>
          <rPr>
            <b/>
            <sz val="9"/>
            <color indexed="81"/>
            <rFont val="Tahoma"/>
            <family val="2"/>
          </rPr>
          <t>5 Why investigation for the validated cause</t>
        </r>
      </text>
    </comment>
    <comment ref="T36" authorId="0" shapeId="0" xr:uid="{BCE15AE7-F0B8-4B4F-8126-8D8809DE40A7}">
      <text>
        <r>
          <rPr>
            <b/>
            <sz val="9"/>
            <color indexed="81"/>
            <rFont val="Tahoma"/>
            <family val="2"/>
          </rPr>
          <t>5 Why investigation for the validated cause</t>
        </r>
      </text>
    </comment>
    <comment ref="W36" authorId="0" shapeId="0" xr:uid="{BEC4369C-9E2B-467D-B79C-F3A1CF41FBD4}">
      <text>
        <r>
          <rPr>
            <b/>
            <sz val="9"/>
            <color indexed="81"/>
            <rFont val="Tahoma"/>
            <family val="2"/>
          </rPr>
          <t>5 Why investigation for the validated cause</t>
        </r>
      </text>
    </comment>
    <comment ref="AA36" authorId="0" shapeId="0" xr:uid="{E3C2C352-9A19-46F8-B772-85089B9ED268}">
      <text>
        <r>
          <rPr>
            <b/>
            <sz val="9"/>
            <color indexed="81"/>
            <rFont val="Tahoma"/>
            <family val="2"/>
          </rPr>
          <t>Describe the root cause (will appear on 8D form)</t>
        </r>
      </text>
    </comment>
    <comment ref="B37" authorId="0" shapeId="0" xr:uid="{8DBC45DF-7078-42ED-B7B1-0735FA8B7C6A}">
      <text>
        <r>
          <rPr>
            <b/>
            <sz val="9"/>
            <color indexed="81"/>
            <rFont val="Tahoma"/>
            <family val="2"/>
          </rPr>
          <t xml:space="preserve">An automatic text will be generated when at least one cause will be validated as a factor and one root cause formulated in cause will be typed at the end of above table </t>
        </r>
      </text>
    </comment>
    <comment ref="B38" authorId="0" shapeId="0" xr:uid="{C4EBD771-EF85-472D-803A-351F5E417627}">
      <text>
        <r>
          <rPr>
            <b/>
            <sz val="9"/>
            <color indexed="81"/>
            <rFont val="Tahoma"/>
            <family val="2"/>
          </rPr>
          <t xml:space="preserve">Click on "+"/ "-" on the left to expand / collapse </t>
        </r>
      </text>
    </comment>
    <comment ref="C42" authorId="0" shapeId="0" xr:uid="{436D9A4D-543E-46E3-A9AA-D1C1AB8E742D}">
      <text>
        <r>
          <rPr>
            <b/>
            <sz val="10"/>
            <color indexed="81"/>
            <rFont val="Tahoma"/>
            <family val="2"/>
          </rPr>
          <t>Mark the cell with "X" if this is a potential cause to be investigated below</t>
        </r>
      </text>
    </comment>
    <comment ref="D42" authorId="0" shapeId="0" xr:uid="{40E3863B-2993-41FE-8153-5291439230F9}">
      <text>
        <r>
          <rPr>
            <b/>
            <sz val="10"/>
            <color indexed="81"/>
            <rFont val="Tahoma"/>
            <family val="2"/>
          </rPr>
          <t>These are only standard suggestions, you can replace with specific ones</t>
        </r>
      </text>
    </comment>
    <comment ref="K42" authorId="0" shapeId="0" xr:uid="{A1EC88D4-113D-4E07-9F28-F28638D8503F}">
      <text>
        <r>
          <rPr>
            <b/>
            <sz val="10"/>
            <color indexed="81"/>
            <rFont val="Tahoma"/>
            <family val="2"/>
          </rPr>
          <t>Mark the cell with "X" if this is a potential cause to be investigated below</t>
        </r>
      </text>
    </comment>
    <comment ref="L42" authorId="0" shapeId="0" xr:uid="{4173886F-314B-4039-B38D-2EF376368A4A}">
      <text>
        <r>
          <rPr>
            <b/>
            <sz val="10"/>
            <color indexed="81"/>
            <rFont val="Tahoma"/>
            <family val="2"/>
          </rPr>
          <t>These are only standard suggestions, you can replace with specific ones</t>
        </r>
      </text>
    </comment>
    <comment ref="S42" authorId="0" shapeId="0" xr:uid="{2F8FB78B-E056-49CC-889D-5F5D5B1268EB}">
      <text>
        <r>
          <rPr>
            <b/>
            <sz val="10"/>
            <color indexed="81"/>
            <rFont val="Tahoma"/>
            <family val="2"/>
          </rPr>
          <t>Mark the cell with "X" if this is a potential cause to be investigated below</t>
        </r>
      </text>
    </comment>
    <comment ref="T42" authorId="0" shapeId="0" xr:uid="{F780535F-C6E5-47E2-9610-5F8F9F0D30DC}">
      <text>
        <r>
          <rPr>
            <b/>
            <sz val="10"/>
            <color indexed="81"/>
            <rFont val="Tahoma"/>
            <family val="2"/>
          </rPr>
          <t>These are only standard suggestions, you can replace with specific ones</t>
        </r>
      </text>
    </comment>
    <comment ref="C43" authorId="0" shapeId="0" xr:uid="{D10C4BC4-D78E-47F2-A46C-DCCA6D0BB266}">
      <text>
        <r>
          <rPr>
            <b/>
            <sz val="10"/>
            <color indexed="81"/>
            <rFont val="Tahoma"/>
            <family val="2"/>
          </rPr>
          <t>Mark the cell with "X" if this is a potential cause to be investigated below</t>
        </r>
      </text>
    </comment>
    <comment ref="D43" authorId="0" shapeId="0" xr:uid="{6944DFDA-74EC-4CD3-9FDB-955D4ED09605}">
      <text>
        <r>
          <rPr>
            <b/>
            <sz val="10"/>
            <color indexed="81"/>
            <rFont val="Tahoma"/>
            <family val="2"/>
          </rPr>
          <t>These are only standard suggestions, you can replace with specific ones</t>
        </r>
      </text>
    </comment>
    <comment ref="K43" authorId="0" shapeId="0" xr:uid="{9F1102F9-836F-41DF-B70E-AD4DDF099878}">
      <text>
        <r>
          <rPr>
            <b/>
            <sz val="10"/>
            <color indexed="81"/>
            <rFont val="Tahoma"/>
            <family val="2"/>
          </rPr>
          <t>Mark the cell with "X" if this is a potential cause to be investigated below</t>
        </r>
      </text>
    </comment>
    <comment ref="L43" authorId="0" shapeId="0" xr:uid="{88D65FFF-8641-416E-A59F-04D680043B2D}">
      <text>
        <r>
          <rPr>
            <b/>
            <sz val="10"/>
            <color indexed="81"/>
            <rFont val="Tahoma"/>
            <family val="2"/>
          </rPr>
          <t>These are only standard suggestions, you can replace with specific ones</t>
        </r>
      </text>
    </comment>
    <comment ref="S43" authorId="0" shapeId="0" xr:uid="{7B9D8ADC-9902-4B6E-8014-2ED2FD57959E}">
      <text>
        <r>
          <rPr>
            <b/>
            <sz val="10"/>
            <color indexed="81"/>
            <rFont val="Tahoma"/>
            <family val="2"/>
          </rPr>
          <t>Mark the cell with "X" if this is a potential cause to be investigated below</t>
        </r>
      </text>
    </comment>
    <comment ref="T43" authorId="0" shapeId="0" xr:uid="{66DEEBE7-ECF8-4F02-B151-541184236F31}">
      <text>
        <r>
          <rPr>
            <b/>
            <sz val="10"/>
            <color indexed="81"/>
            <rFont val="Tahoma"/>
            <family val="2"/>
          </rPr>
          <t>These are only standard suggestions, you can replace with specific ones</t>
        </r>
      </text>
    </comment>
    <comment ref="C44" authorId="0" shapeId="0" xr:uid="{A339E0FD-18CA-44A2-8C78-28D74B627CFA}">
      <text>
        <r>
          <rPr>
            <b/>
            <sz val="10"/>
            <color indexed="81"/>
            <rFont val="Tahoma"/>
            <family val="2"/>
          </rPr>
          <t>Mark the cell with "X" if this is a potential cause to be investigated below</t>
        </r>
      </text>
    </comment>
    <comment ref="D44" authorId="0" shapeId="0" xr:uid="{CEE5A45C-E4C0-4773-A713-F500BEB1EEB6}">
      <text>
        <r>
          <rPr>
            <b/>
            <sz val="10"/>
            <color indexed="81"/>
            <rFont val="Tahoma"/>
            <family val="2"/>
          </rPr>
          <t>These are only standard suggestions, you can replace with specific ones</t>
        </r>
      </text>
    </comment>
    <comment ref="K44" authorId="0" shapeId="0" xr:uid="{F7D37FC9-3B0F-4228-BA47-BB47751EC467}">
      <text>
        <r>
          <rPr>
            <b/>
            <sz val="10"/>
            <color indexed="81"/>
            <rFont val="Tahoma"/>
            <family val="2"/>
          </rPr>
          <t>Mark the cell with "X" if this is a potential cause to be investigated below</t>
        </r>
      </text>
    </comment>
    <comment ref="L44" authorId="0" shapeId="0" xr:uid="{4EF7B1B2-8562-479C-BBAD-918F2104FE75}">
      <text>
        <r>
          <rPr>
            <b/>
            <sz val="10"/>
            <color indexed="81"/>
            <rFont val="Tahoma"/>
            <family val="2"/>
          </rPr>
          <t>These are only standard suggestions, you can replace with specific ones</t>
        </r>
      </text>
    </comment>
    <comment ref="S44" authorId="0" shapeId="0" xr:uid="{A4125131-0AB4-4C55-B0CC-41D8A3061D0A}">
      <text>
        <r>
          <rPr>
            <b/>
            <sz val="10"/>
            <color indexed="81"/>
            <rFont val="Tahoma"/>
            <family val="2"/>
          </rPr>
          <t>Mark the cell with "X" if this is a potential cause to be investigated below</t>
        </r>
      </text>
    </comment>
    <comment ref="T44" authorId="0" shapeId="0" xr:uid="{97466581-7C87-4A2B-840A-91CDE3D6392C}">
      <text>
        <r>
          <rPr>
            <b/>
            <sz val="10"/>
            <color indexed="81"/>
            <rFont val="Tahoma"/>
            <family val="2"/>
          </rPr>
          <t>These are only standard suggestions, you can replace with specific ones</t>
        </r>
      </text>
    </comment>
    <comment ref="C45" authorId="0" shapeId="0" xr:uid="{728B2905-059C-4A44-AF5A-7DA95FDE3F7A}">
      <text>
        <r>
          <rPr>
            <b/>
            <sz val="10"/>
            <color indexed="81"/>
            <rFont val="Tahoma"/>
            <family val="2"/>
          </rPr>
          <t>Mark the cell with "X" if this is a potential cause to be investigated below</t>
        </r>
      </text>
    </comment>
    <comment ref="D45" authorId="0" shapeId="0" xr:uid="{D1F9C1BB-11C8-4417-8E55-7FA6754373CC}">
      <text>
        <r>
          <rPr>
            <b/>
            <sz val="10"/>
            <color indexed="81"/>
            <rFont val="Tahoma"/>
            <family val="2"/>
          </rPr>
          <t>These are only standard suggestions, you can replace with specific ones</t>
        </r>
      </text>
    </comment>
    <comment ref="K45" authorId="0" shapeId="0" xr:uid="{1E37E448-DC4B-48DD-A691-4497EF68195B}">
      <text>
        <r>
          <rPr>
            <b/>
            <sz val="10"/>
            <color indexed="81"/>
            <rFont val="Tahoma"/>
            <family val="2"/>
          </rPr>
          <t>Mark the cell with "X" if this is a potential cause to be investigated below</t>
        </r>
      </text>
    </comment>
    <comment ref="L45" authorId="0" shapeId="0" xr:uid="{CCAB58B6-7DF9-404C-BA58-38F29EB3A4BB}">
      <text>
        <r>
          <rPr>
            <b/>
            <sz val="10"/>
            <color indexed="81"/>
            <rFont val="Tahoma"/>
            <family val="2"/>
          </rPr>
          <t>These are only standard suggestions, you can replace with specific ones</t>
        </r>
      </text>
    </comment>
    <comment ref="S45" authorId="0" shapeId="0" xr:uid="{DBC72EB4-2DDE-420B-9686-611054641889}">
      <text>
        <r>
          <rPr>
            <b/>
            <sz val="10"/>
            <color indexed="81"/>
            <rFont val="Tahoma"/>
            <family val="2"/>
          </rPr>
          <t>Mark the cell with "X" if this is a potential cause to be investigated below</t>
        </r>
      </text>
    </comment>
    <comment ref="T45" authorId="0" shapeId="0" xr:uid="{0531E199-419E-4BE6-BA6C-38A9933F25B0}">
      <text>
        <r>
          <rPr>
            <b/>
            <sz val="10"/>
            <color indexed="81"/>
            <rFont val="Tahoma"/>
            <family val="2"/>
          </rPr>
          <t>These are only standard suggestions, you can replace with specific ones</t>
        </r>
      </text>
    </comment>
    <comment ref="C46" authorId="0" shapeId="0" xr:uid="{BEDFB8E6-BC78-4806-AFF4-EBD89969CEED}">
      <text>
        <r>
          <rPr>
            <b/>
            <sz val="10"/>
            <color indexed="81"/>
            <rFont val="Tahoma"/>
            <family val="2"/>
          </rPr>
          <t>Mark the cell with "X" if this is a potential cause to be investigated below</t>
        </r>
      </text>
    </comment>
    <comment ref="D46" authorId="0" shapeId="0" xr:uid="{E49D094B-B201-4A14-879D-04D5525DB04C}">
      <text>
        <r>
          <rPr>
            <b/>
            <sz val="10"/>
            <color indexed="81"/>
            <rFont val="Tahoma"/>
            <family val="2"/>
          </rPr>
          <t>These are only standard suggestions, you can replace with specific ones</t>
        </r>
      </text>
    </comment>
    <comment ref="K46" authorId="0" shapeId="0" xr:uid="{B48016CE-4320-4C7E-A7CE-FEA2DBFE391A}">
      <text>
        <r>
          <rPr>
            <b/>
            <sz val="10"/>
            <color indexed="81"/>
            <rFont val="Tahoma"/>
            <family val="2"/>
          </rPr>
          <t>Mark the cell with "X" if this is a potential cause to be investigated below</t>
        </r>
      </text>
    </comment>
    <comment ref="L46" authorId="0" shapeId="0" xr:uid="{16B6AE62-A2B6-4887-9F15-F6DDBBC03A5D}">
      <text>
        <r>
          <rPr>
            <b/>
            <sz val="10"/>
            <color indexed="81"/>
            <rFont val="Tahoma"/>
            <family val="2"/>
          </rPr>
          <t>These are only standard suggestions, you can replace with specific ones</t>
        </r>
      </text>
    </comment>
    <comment ref="S46" authorId="0" shapeId="0" xr:uid="{0A54B07E-767B-49BF-B396-5483BE588992}">
      <text>
        <r>
          <rPr>
            <b/>
            <sz val="10"/>
            <color indexed="81"/>
            <rFont val="Tahoma"/>
            <family val="2"/>
          </rPr>
          <t>Mark the cell with "X" if this is a potential cause to be investigated below</t>
        </r>
      </text>
    </comment>
    <comment ref="T46" authorId="0" shapeId="0" xr:uid="{F527B0AF-59FC-46A2-A95F-2BC12BE7D29E}">
      <text>
        <r>
          <rPr>
            <b/>
            <sz val="10"/>
            <color indexed="81"/>
            <rFont val="Tahoma"/>
            <family val="2"/>
          </rPr>
          <t>These are only standard suggestions, you can replace with specific ones</t>
        </r>
      </text>
    </comment>
    <comment ref="C47" authorId="0" shapeId="0" xr:uid="{272EE2D0-17CF-4A4C-980F-9928A849B6E9}">
      <text>
        <r>
          <rPr>
            <b/>
            <sz val="10"/>
            <color indexed="81"/>
            <rFont val="Tahoma"/>
            <family val="2"/>
          </rPr>
          <t>Mark the cell with "X" if this is a potential cause to be investigated below</t>
        </r>
      </text>
    </comment>
    <comment ref="K47" authorId="0" shapeId="0" xr:uid="{13E7FE88-B526-41A4-ADF7-22C9EBC95B96}">
      <text>
        <r>
          <rPr>
            <b/>
            <sz val="10"/>
            <color indexed="81"/>
            <rFont val="Tahoma"/>
            <family val="2"/>
          </rPr>
          <t>Mark the cell with "X" if this is a potential cause to be investigated below</t>
        </r>
      </text>
    </comment>
    <comment ref="L47" authorId="0" shapeId="0" xr:uid="{C7E16C77-E2AD-4C16-A04C-770A42540AD0}">
      <text>
        <r>
          <rPr>
            <b/>
            <sz val="10"/>
            <color indexed="81"/>
            <rFont val="Tahoma"/>
            <family val="2"/>
          </rPr>
          <t>These are only standard suggestions, you can replace with specific ones</t>
        </r>
      </text>
    </comment>
    <comment ref="S47" authorId="0" shapeId="0" xr:uid="{DC4CC64D-AB4E-4171-9557-494A9AA7AED9}">
      <text>
        <r>
          <rPr>
            <b/>
            <sz val="10"/>
            <color indexed="81"/>
            <rFont val="Tahoma"/>
            <family val="2"/>
          </rPr>
          <t>Mark the cell with "X" if this is a potential cause to be investigated below</t>
        </r>
      </text>
    </comment>
    <comment ref="T47" authorId="0" shapeId="0" xr:uid="{B25B43B2-3186-4D18-9D74-48EE80BDDBB0}">
      <text>
        <r>
          <rPr>
            <b/>
            <sz val="10"/>
            <color indexed="81"/>
            <rFont val="Tahoma"/>
            <family val="2"/>
          </rPr>
          <t>These are only standard suggestions, you can replace with specific ones</t>
        </r>
      </text>
    </comment>
    <comment ref="C48" authorId="0" shapeId="0" xr:uid="{A3B5B68D-C305-4DB0-B3D2-1632F9D10CD4}">
      <text>
        <r>
          <rPr>
            <b/>
            <sz val="10"/>
            <color indexed="81"/>
            <rFont val="Tahoma"/>
            <family val="2"/>
          </rPr>
          <t>Mark the cell with "X" if this is a potential cause to be investigated below</t>
        </r>
      </text>
    </comment>
    <comment ref="K48" authorId="0" shapeId="0" xr:uid="{B60C0E33-11A1-444B-A8EC-613DF50A1E17}">
      <text>
        <r>
          <rPr>
            <b/>
            <sz val="10"/>
            <color indexed="81"/>
            <rFont val="Tahoma"/>
            <family val="2"/>
          </rPr>
          <t>Mark the cell with "X" if this is a potential cause to be investigated below</t>
        </r>
      </text>
    </comment>
    <comment ref="S48" authorId="0" shapeId="0" xr:uid="{44B6B0B6-D089-4E2D-BAE1-C85ADDF0796A}">
      <text>
        <r>
          <rPr>
            <b/>
            <sz val="10"/>
            <color indexed="81"/>
            <rFont val="Tahoma"/>
            <family val="2"/>
          </rPr>
          <t>Mark the cell with "X" if this is a potential cause to be investigated below</t>
        </r>
      </text>
    </comment>
    <comment ref="T48" authorId="0" shapeId="0" xr:uid="{60BA194D-3BBB-45E6-9571-FA74E200E91C}">
      <text>
        <r>
          <rPr>
            <b/>
            <sz val="10"/>
            <color indexed="81"/>
            <rFont val="Tahoma"/>
            <family val="2"/>
          </rPr>
          <t>These are only standard suggestions, you can replace with specific ones</t>
        </r>
      </text>
    </comment>
    <comment ref="K49" authorId="0" shapeId="0" xr:uid="{FA423F1F-79F8-4598-8F06-7F779DCB2FBF}">
      <text>
        <r>
          <rPr>
            <b/>
            <sz val="10"/>
            <color indexed="81"/>
            <rFont val="Tahoma"/>
            <family val="2"/>
          </rPr>
          <t>Mark the cell with "X" if this is a potential cause to be investigated below</t>
        </r>
      </text>
    </comment>
    <comment ref="S49" authorId="0" shapeId="0" xr:uid="{5A0CB4BF-7213-4DF1-935F-8EDFC4C217D3}">
      <text>
        <r>
          <rPr>
            <b/>
            <sz val="10"/>
            <color indexed="81"/>
            <rFont val="Tahoma"/>
            <family val="2"/>
          </rPr>
          <t>Mark the cell with "X" if this is a potential cause to be investigated below</t>
        </r>
      </text>
    </comment>
    <comment ref="C51" authorId="0" shapeId="0" xr:uid="{15FA0C52-3F8F-4E91-BA13-3787FBD1B2CD}">
      <text>
        <r>
          <rPr>
            <b/>
            <sz val="10"/>
            <color indexed="81"/>
            <rFont val="Tahoma"/>
            <family val="2"/>
          </rPr>
          <t>Mark the cell with "X" if this is a potential cause to be investigated below</t>
        </r>
      </text>
    </comment>
    <comment ref="D51" authorId="0" shapeId="0" xr:uid="{10F287DD-442E-46A9-86AF-10B4AD96240A}">
      <text>
        <r>
          <rPr>
            <b/>
            <sz val="10"/>
            <color indexed="81"/>
            <rFont val="Tahoma"/>
            <family val="2"/>
          </rPr>
          <t>These are only standard suggestions, you can replace with specific ones</t>
        </r>
      </text>
    </comment>
    <comment ref="K51" authorId="0" shapeId="0" xr:uid="{CEFC572D-4E97-4FBB-8982-71127E572A0E}">
      <text>
        <r>
          <rPr>
            <b/>
            <sz val="10"/>
            <color indexed="81"/>
            <rFont val="Tahoma"/>
            <family val="2"/>
          </rPr>
          <t>Mark the cell with "X" if this is a potential cause to be investigated below</t>
        </r>
      </text>
    </comment>
    <comment ref="L51" authorId="0" shapeId="0" xr:uid="{8313D5D4-94F1-4C0D-A8CD-413B1A2B60B0}">
      <text>
        <r>
          <rPr>
            <b/>
            <sz val="10"/>
            <color indexed="81"/>
            <rFont val="Tahoma"/>
            <family val="2"/>
          </rPr>
          <t>These are only standard suggestions, you can replace with specific ones</t>
        </r>
      </text>
    </comment>
    <comment ref="S51" authorId="0" shapeId="0" xr:uid="{26053505-90BA-4F10-9E9C-66ED541AFD79}">
      <text>
        <r>
          <rPr>
            <b/>
            <sz val="10"/>
            <color indexed="81"/>
            <rFont val="Tahoma"/>
            <family val="2"/>
          </rPr>
          <t>Mark the cell with "X" if this is a potential cause to be investigated below</t>
        </r>
      </text>
    </comment>
    <comment ref="T51" authorId="0" shapeId="0" xr:uid="{77299603-32BE-42C7-9A62-A16BC5D894C2}">
      <text>
        <r>
          <rPr>
            <b/>
            <sz val="10"/>
            <color indexed="81"/>
            <rFont val="Tahoma"/>
            <family val="2"/>
          </rPr>
          <t>These are only standard suggestions, you can replace with specific ones</t>
        </r>
      </text>
    </comment>
    <comment ref="C52" authorId="0" shapeId="0" xr:uid="{914DF222-63EA-4DD6-9633-D7C509AF98FC}">
      <text>
        <r>
          <rPr>
            <b/>
            <sz val="10"/>
            <color indexed="81"/>
            <rFont val="Tahoma"/>
            <family val="2"/>
          </rPr>
          <t>Mark the cell with "X" if this is a potential cause to be investigated below</t>
        </r>
      </text>
    </comment>
    <comment ref="D52" authorId="0" shapeId="0" xr:uid="{34CD9B80-59FB-4900-9260-918B90774A5A}">
      <text>
        <r>
          <rPr>
            <b/>
            <sz val="10"/>
            <color indexed="81"/>
            <rFont val="Tahoma"/>
            <family val="2"/>
          </rPr>
          <t>These are only standard suggestions, you can replace with specific ones</t>
        </r>
      </text>
    </comment>
    <comment ref="K52" authorId="0" shapeId="0" xr:uid="{1499033A-7FC1-4E6F-97B6-536676635122}">
      <text>
        <r>
          <rPr>
            <b/>
            <sz val="10"/>
            <color indexed="81"/>
            <rFont val="Tahoma"/>
            <family val="2"/>
          </rPr>
          <t>Mark the cell with "X" if this is a potential cause to be investigated below</t>
        </r>
      </text>
    </comment>
    <comment ref="L52" authorId="0" shapeId="0" xr:uid="{F6F574D5-C883-4253-B9FD-D399211FA781}">
      <text>
        <r>
          <rPr>
            <b/>
            <sz val="10"/>
            <color indexed="81"/>
            <rFont val="Tahoma"/>
            <family val="2"/>
          </rPr>
          <t>These are only standard suggestions, you can replace with specific ones</t>
        </r>
      </text>
    </comment>
    <comment ref="S52" authorId="0" shapeId="0" xr:uid="{0AF78BC6-640D-41B6-AD3A-9237B8BE9C66}">
      <text>
        <r>
          <rPr>
            <b/>
            <sz val="10"/>
            <color indexed="81"/>
            <rFont val="Tahoma"/>
            <family val="2"/>
          </rPr>
          <t>Mark the cell with "X" if this is a potential cause to be investigated below</t>
        </r>
      </text>
    </comment>
    <comment ref="T52" authorId="0" shapeId="0" xr:uid="{1CA1E5B7-A28B-4759-B605-62E663770CE9}">
      <text>
        <r>
          <rPr>
            <b/>
            <sz val="10"/>
            <color indexed="81"/>
            <rFont val="Tahoma"/>
            <family val="2"/>
          </rPr>
          <t>These are only standard suggestions, you can replace with specific ones</t>
        </r>
      </text>
    </comment>
    <comment ref="C53" authorId="0" shapeId="0" xr:uid="{167E21BC-58C9-482C-97F7-55B78812A4CD}">
      <text>
        <r>
          <rPr>
            <b/>
            <sz val="10"/>
            <color indexed="81"/>
            <rFont val="Tahoma"/>
            <family val="2"/>
          </rPr>
          <t>Mark the cell with "X" if this is a potential cause to be investigated below</t>
        </r>
      </text>
    </comment>
    <comment ref="D53" authorId="0" shapeId="0" xr:uid="{072CE756-20FD-491C-A45B-4795BAC483E0}">
      <text>
        <r>
          <rPr>
            <b/>
            <sz val="10"/>
            <color indexed="81"/>
            <rFont val="Tahoma"/>
            <family val="2"/>
          </rPr>
          <t>These are only standard suggestions, you can replace with specific ones</t>
        </r>
      </text>
    </comment>
    <comment ref="K53" authorId="0" shapeId="0" xr:uid="{39C876E1-9315-4ADB-9734-FD117225C1AE}">
      <text>
        <r>
          <rPr>
            <b/>
            <sz val="10"/>
            <color indexed="81"/>
            <rFont val="Tahoma"/>
            <family val="2"/>
          </rPr>
          <t>Mark the cell with "X" if this is a potential cause to be investigated below</t>
        </r>
      </text>
    </comment>
    <comment ref="L53" authorId="0" shapeId="0" xr:uid="{D09419B9-14FC-4F5E-8931-786D2D090039}">
      <text>
        <r>
          <rPr>
            <b/>
            <sz val="10"/>
            <color indexed="81"/>
            <rFont val="Tahoma"/>
            <family val="2"/>
          </rPr>
          <t>These are only standard suggestions, you can replace with specific ones</t>
        </r>
      </text>
    </comment>
    <comment ref="S53" authorId="0" shapeId="0" xr:uid="{E4B65690-4571-4223-8583-90993822FDB5}">
      <text>
        <r>
          <rPr>
            <b/>
            <sz val="10"/>
            <color indexed="81"/>
            <rFont val="Tahoma"/>
            <family val="2"/>
          </rPr>
          <t>Mark the cell with "X" if this is a potential cause to be investigated below</t>
        </r>
      </text>
    </comment>
    <comment ref="T53" authorId="0" shapeId="0" xr:uid="{DFA63C43-4ECB-449A-9710-E71ED0442BE4}">
      <text>
        <r>
          <rPr>
            <b/>
            <sz val="10"/>
            <color indexed="81"/>
            <rFont val="Tahoma"/>
            <family val="2"/>
          </rPr>
          <t>These are only standard suggestions, you can replace with specific ones</t>
        </r>
      </text>
    </comment>
    <comment ref="C54" authorId="0" shapeId="0" xr:uid="{3805D594-6B28-4884-8B5D-E8754DF8C740}">
      <text>
        <r>
          <rPr>
            <b/>
            <sz val="10"/>
            <color indexed="81"/>
            <rFont val="Tahoma"/>
            <family val="2"/>
          </rPr>
          <t>Mark the cell with "X" if this is a potential cause to be investigated below</t>
        </r>
      </text>
    </comment>
    <comment ref="D54" authorId="0" shapeId="0" xr:uid="{BFAF4F0E-CABA-405E-AED3-5060C31D1B0C}">
      <text>
        <r>
          <rPr>
            <b/>
            <sz val="10"/>
            <color indexed="81"/>
            <rFont val="Tahoma"/>
            <family val="2"/>
          </rPr>
          <t>These are only standard suggestions, you can replace with specific ones</t>
        </r>
      </text>
    </comment>
    <comment ref="K54" authorId="0" shapeId="0" xr:uid="{6E28A77A-D465-4E99-878B-2872783291E3}">
      <text>
        <r>
          <rPr>
            <b/>
            <sz val="10"/>
            <color indexed="81"/>
            <rFont val="Tahoma"/>
            <family val="2"/>
          </rPr>
          <t>Mark the cell with "X" if this is a potential cause to be investigated below</t>
        </r>
      </text>
    </comment>
    <comment ref="L54" authorId="0" shapeId="0" xr:uid="{E4C04793-6B4A-4514-A8BD-34DEF52DF65F}">
      <text>
        <r>
          <rPr>
            <b/>
            <sz val="10"/>
            <color indexed="81"/>
            <rFont val="Tahoma"/>
            <family val="2"/>
          </rPr>
          <t>These are only standard suggestions, you can replace with specific ones</t>
        </r>
      </text>
    </comment>
    <comment ref="S54" authorId="0" shapeId="0" xr:uid="{F59503D3-92F9-43A8-9761-52FC66810F74}">
      <text>
        <r>
          <rPr>
            <b/>
            <sz val="10"/>
            <color indexed="81"/>
            <rFont val="Tahoma"/>
            <family val="2"/>
          </rPr>
          <t>Mark the cell with "X" if this is a potential cause to be investigated below</t>
        </r>
      </text>
    </comment>
    <comment ref="T54" authorId="0" shapeId="0" xr:uid="{A1AEEEDE-0D42-4B4A-A496-D119C997F2D5}">
      <text>
        <r>
          <rPr>
            <b/>
            <sz val="10"/>
            <color indexed="81"/>
            <rFont val="Tahoma"/>
            <family val="2"/>
          </rPr>
          <t>These are only standard suggestions, you can replace with specific ones</t>
        </r>
      </text>
    </comment>
    <comment ref="C55" authorId="0" shapeId="0" xr:uid="{553F0E90-E1E3-42B8-8E25-5D776344D94D}">
      <text>
        <r>
          <rPr>
            <b/>
            <sz val="10"/>
            <color indexed="81"/>
            <rFont val="Tahoma"/>
            <family val="2"/>
          </rPr>
          <t>Mark the cell with "X" if this is a potential cause to be investigated below</t>
        </r>
      </text>
    </comment>
    <comment ref="D55" authorId="0" shapeId="0" xr:uid="{12F74D8C-4E6C-4D21-B348-F1C9F131D5C5}">
      <text>
        <r>
          <rPr>
            <b/>
            <sz val="10"/>
            <color indexed="81"/>
            <rFont val="Tahoma"/>
            <family val="2"/>
          </rPr>
          <t>These are only standard suggestions, you can replace with specific ones</t>
        </r>
      </text>
    </comment>
    <comment ref="K55" authorId="0" shapeId="0" xr:uid="{55EA0E8A-4BDA-4C33-9FC8-502CA8AAF6CC}">
      <text>
        <r>
          <rPr>
            <b/>
            <sz val="10"/>
            <color indexed="81"/>
            <rFont val="Tahoma"/>
            <family val="2"/>
          </rPr>
          <t>Mark the cell with "X" if this is a potential cause to be investigated below</t>
        </r>
      </text>
    </comment>
    <comment ref="L55" authorId="0" shapeId="0" xr:uid="{DC59CC6F-336A-4217-928C-BFF7E482339E}">
      <text>
        <r>
          <rPr>
            <b/>
            <sz val="10"/>
            <color indexed="81"/>
            <rFont val="Tahoma"/>
            <family val="2"/>
          </rPr>
          <t>These are only standard suggestions, you can replace with specific ones</t>
        </r>
      </text>
    </comment>
    <comment ref="S55" authorId="0" shapeId="0" xr:uid="{D5F22CB3-50ED-4618-8092-8909D8C2C5DB}">
      <text>
        <r>
          <rPr>
            <b/>
            <sz val="10"/>
            <color indexed="81"/>
            <rFont val="Tahoma"/>
            <family val="2"/>
          </rPr>
          <t>Mark the cell with "X" if this is a potential cause to be investigated below</t>
        </r>
      </text>
    </comment>
    <comment ref="T55" authorId="0" shapeId="0" xr:uid="{692BA915-4C18-42BA-86AE-442C36BF9C35}">
      <text>
        <r>
          <rPr>
            <b/>
            <sz val="10"/>
            <color indexed="81"/>
            <rFont val="Tahoma"/>
            <family val="2"/>
          </rPr>
          <t>These are only standard suggestions, you can replace with specific ones</t>
        </r>
      </text>
    </comment>
    <comment ref="C56" authorId="0" shapeId="0" xr:uid="{F2CFC8B4-2602-4712-866C-360B9C68EA3F}">
      <text>
        <r>
          <rPr>
            <b/>
            <sz val="10"/>
            <color indexed="81"/>
            <rFont val="Tahoma"/>
            <family val="2"/>
          </rPr>
          <t>Mark the cell with "X" if this is a potential cause to be investigated below</t>
        </r>
      </text>
    </comment>
    <comment ref="D56" authorId="0" shapeId="0" xr:uid="{0FDD6853-C31E-4B4D-A4CE-684740B0EE66}">
      <text>
        <r>
          <rPr>
            <b/>
            <sz val="10"/>
            <color indexed="81"/>
            <rFont val="Tahoma"/>
            <family val="2"/>
          </rPr>
          <t>These are only standard suggestions, you can replace with specific ones</t>
        </r>
      </text>
    </comment>
    <comment ref="K56" authorId="0" shapeId="0" xr:uid="{8F2F49D2-5F8B-4AD7-9E3F-B094B296322D}">
      <text>
        <r>
          <rPr>
            <b/>
            <sz val="10"/>
            <color indexed="81"/>
            <rFont val="Tahoma"/>
            <family val="2"/>
          </rPr>
          <t>Mark the cell with "X" if this is a potential cause to be investigated below</t>
        </r>
      </text>
    </comment>
    <comment ref="S56" authorId="0" shapeId="0" xr:uid="{68D8B286-1144-47E0-A595-CC1100213D21}">
      <text>
        <r>
          <rPr>
            <b/>
            <sz val="10"/>
            <color indexed="81"/>
            <rFont val="Tahoma"/>
            <family val="2"/>
          </rPr>
          <t>Mark the cell with "X" if this is a potential cause to be investigated below</t>
        </r>
      </text>
    </comment>
    <comment ref="C57" authorId="0" shapeId="0" xr:uid="{FC3EBA66-3342-4A5F-A6CB-18A26ABF6ECB}">
      <text>
        <r>
          <rPr>
            <b/>
            <sz val="10"/>
            <color indexed="81"/>
            <rFont val="Tahoma"/>
            <family val="2"/>
          </rPr>
          <t>Mark the cell with "X" if this is a potential cause to be investigated below</t>
        </r>
      </text>
    </comment>
    <comment ref="D57" authorId="0" shapeId="0" xr:uid="{37CAC58A-FBA7-4D16-A974-1F99C6FD1F28}">
      <text>
        <r>
          <rPr>
            <b/>
            <sz val="10"/>
            <color indexed="81"/>
            <rFont val="Tahoma"/>
            <family val="2"/>
          </rPr>
          <t>These are only standard suggestions, you can replace with specific ones</t>
        </r>
      </text>
    </comment>
    <comment ref="K57" authorId="0" shapeId="0" xr:uid="{97109628-7742-4636-A042-6B50E94AEA78}">
      <text>
        <r>
          <rPr>
            <b/>
            <sz val="10"/>
            <color indexed="81"/>
            <rFont val="Tahoma"/>
            <family val="2"/>
          </rPr>
          <t>Mark the cell with "X" if this is a potential cause to be investigated below</t>
        </r>
      </text>
    </comment>
    <comment ref="S57" authorId="0" shapeId="0" xr:uid="{D8656FAD-D27A-4629-9B48-A91C9D493FE1}">
      <text>
        <r>
          <rPr>
            <b/>
            <sz val="10"/>
            <color indexed="81"/>
            <rFont val="Tahoma"/>
            <family val="2"/>
          </rPr>
          <t>Mark the cell with "X" if this is a potential cause to be investigated below</t>
        </r>
      </text>
    </comment>
    <comment ref="C58" authorId="0" shapeId="0" xr:uid="{A00CB992-59CD-4557-BE73-E6565F64B8D8}">
      <text>
        <r>
          <rPr>
            <b/>
            <sz val="10"/>
            <color indexed="81"/>
            <rFont val="Tahoma"/>
            <family val="2"/>
          </rPr>
          <t>Mark the cell with "X" if this is a potential cause to be investigated below</t>
        </r>
      </text>
    </comment>
    <comment ref="K58" authorId="0" shapeId="0" xr:uid="{D8F13AAD-E6F5-4118-B26B-8EDCAA6E4F08}">
      <text>
        <r>
          <rPr>
            <b/>
            <sz val="10"/>
            <color indexed="81"/>
            <rFont val="Tahoma"/>
            <family val="2"/>
          </rPr>
          <t>Mark the cell with "X" if this is a potential cause to be investigated below</t>
        </r>
      </text>
    </comment>
    <comment ref="S58" authorId="0" shapeId="0" xr:uid="{1961160F-BCF7-42A6-B647-8A19616EC283}">
      <text>
        <r>
          <rPr>
            <b/>
            <sz val="10"/>
            <color indexed="81"/>
            <rFont val="Tahoma"/>
            <family val="2"/>
          </rPr>
          <t>Mark the cell with "X" if this is a potential cause to be investigated below</t>
        </r>
      </text>
    </comment>
    <comment ref="B64" authorId="0" shapeId="0" xr:uid="{0F2E48B0-DFCE-4F4A-9075-65BDCF7BD631}">
      <text>
        <r>
          <rPr>
            <b/>
            <sz val="9"/>
            <color indexed="81"/>
            <rFont val="Tahoma"/>
            <family val="2"/>
          </rPr>
          <t>Type in the cause to be investigated</t>
        </r>
      </text>
    </comment>
    <comment ref="D64" authorId="0" shapeId="0" xr:uid="{20D3E4A8-2E59-4813-AF87-7009A8E8FDC7}">
      <text>
        <r>
          <rPr>
            <b/>
            <sz val="9"/>
            <color indexed="81"/>
            <rFont val="Tahoma"/>
            <family val="2"/>
          </rPr>
          <t xml:space="preserve">Actions details - be specific/ explicit </t>
        </r>
      </text>
    </comment>
    <comment ref="G64" authorId="0" shapeId="0" xr:uid="{B54076F3-7FC1-4384-8ABF-BB95505D2E72}">
      <text>
        <r>
          <rPr>
            <b/>
            <sz val="9"/>
            <color indexed="81"/>
            <rFont val="Tahoma"/>
            <family val="2"/>
          </rPr>
          <t>Responsible name</t>
        </r>
      </text>
    </comment>
    <comment ref="H64" authorId="0" shapeId="0" xr:uid="{1CC48B49-65DC-4B83-A86B-88D99BB15743}">
      <text>
        <r>
          <rPr>
            <b/>
            <sz val="9"/>
            <color indexed="81"/>
            <rFont val="Tahoma"/>
            <family val="2"/>
          </rPr>
          <t>Execution date - plan</t>
        </r>
      </text>
    </comment>
    <comment ref="I64" authorId="0" shapeId="0" xr:uid="{94DFE084-4915-4995-9546-936B693E40EB}">
      <text>
        <r>
          <rPr>
            <b/>
            <sz val="9"/>
            <color indexed="81"/>
            <rFont val="Tahoma"/>
            <family val="2"/>
          </rPr>
          <t xml:space="preserve">Specific results (eg measurements), conclusions, etc 
</t>
        </r>
      </text>
    </comment>
    <comment ref="K64" authorId="0" shapeId="0" xr:uid="{71751295-B99F-4A3C-89ED-E074D282C83B}">
      <text>
        <r>
          <rPr>
            <b/>
            <sz val="9"/>
            <color indexed="81"/>
            <rFont val="Tahoma"/>
            <family val="2"/>
          </rPr>
          <t>5 Why investigation for the validated cause</t>
        </r>
      </text>
    </comment>
    <comment ref="N64" authorId="0" shapeId="0" xr:uid="{AF04834A-3BBE-4F6E-B013-EFAE81AD3715}">
      <text>
        <r>
          <rPr>
            <b/>
            <sz val="9"/>
            <color indexed="81"/>
            <rFont val="Tahoma"/>
            <family val="2"/>
          </rPr>
          <t>5 Why investigation for the validated cause</t>
        </r>
      </text>
    </comment>
    <comment ref="Q64" authorId="0" shapeId="0" xr:uid="{24E35ABB-E082-4F7D-B8A4-36E315A2EC36}">
      <text>
        <r>
          <rPr>
            <b/>
            <sz val="9"/>
            <color indexed="81"/>
            <rFont val="Tahoma"/>
            <family val="2"/>
          </rPr>
          <t>5 Why investigation for the validated cause</t>
        </r>
      </text>
    </comment>
    <comment ref="T64" authorId="0" shapeId="0" xr:uid="{474574A2-D00A-4353-B294-0C278ED89385}">
      <text>
        <r>
          <rPr>
            <b/>
            <sz val="9"/>
            <color indexed="81"/>
            <rFont val="Tahoma"/>
            <family val="2"/>
          </rPr>
          <t>5 Why investigation for the validated cause</t>
        </r>
      </text>
    </comment>
    <comment ref="W64" authorId="0" shapeId="0" xr:uid="{7DF7D858-9A72-422A-BDB8-C4988BEAB0A6}">
      <text>
        <r>
          <rPr>
            <b/>
            <sz val="9"/>
            <color indexed="81"/>
            <rFont val="Tahoma"/>
            <family val="2"/>
          </rPr>
          <t>5 Why investigation for the validated cause</t>
        </r>
      </text>
    </comment>
    <comment ref="AA64" authorId="0" shapeId="0" xr:uid="{286E5036-925D-4087-BFA9-AB09C147B5C8}">
      <text>
        <r>
          <rPr>
            <b/>
            <sz val="9"/>
            <color indexed="81"/>
            <rFont val="Tahoma"/>
            <family val="2"/>
          </rPr>
          <t>Describe the root cause (will appear on 8D form)</t>
        </r>
      </text>
    </comment>
    <comment ref="B65" authorId="0" shapeId="0" xr:uid="{7C6022BA-DADB-4DE1-8172-62AA94006C6C}">
      <text>
        <r>
          <rPr>
            <b/>
            <sz val="9"/>
            <color indexed="81"/>
            <rFont val="Tahoma"/>
            <family val="2"/>
          </rPr>
          <t>Type in the cause to be investigated</t>
        </r>
      </text>
    </comment>
    <comment ref="D65" authorId="0" shapeId="0" xr:uid="{D1C0D851-DF9C-4669-A715-53659A5C663D}">
      <text>
        <r>
          <rPr>
            <b/>
            <sz val="9"/>
            <color indexed="81"/>
            <rFont val="Tahoma"/>
            <family val="2"/>
          </rPr>
          <t xml:space="preserve">Actions details - be specific/ explicit </t>
        </r>
      </text>
    </comment>
    <comment ref="G65" authorId="0" shapeId="0" xr:uid="{1094312F-4B70-4DAB-8450-FC712DF63098}">
      <text>
        <r>
          <rPr>
            <b/>
            <sz val="9"/>
            <color indexed="81"/>
            <rFont val="Tahoma"/>
            <family val="2"/>
          </rPr>
          <t>Responsible name</t>
        </r>
      </text>
    </comment>
    <comment ref="H65" authorId="0" shapeId="0" xr:uid="{FCE7B32B-F95A-4870-9295-8325E217EEF7}">
      <text>
        <r>
          <rPr>
            <b/>
            <sz val="9"/>
            <color indexed="81"/>
            <rFont val="Tahoma"/>
            <family val="2"/>
          </rPr>
          <t>Execution date - plan</t>
        </r>
      </text>
    </comment>
    <comment ref="I65" authorId="0" shapeId="0" xr:uid="{433D1314-F161-41D5-85E6-F7B4A1D22F87}">
      <text>
        <r>
          <rPr>
            <b/>
            <sz val="9"/>
            <color indexed="81"/>
            <rFont val="Tahoma"/>
            <family val="2"/>
          </rPr>
          <t xml:space="preserve">Specific results (eg measurements), conclusions, etc 
</t>
        </r>
      </text>
    </comment>
    <comment ref="K65" authorId="0" shapeId="0" xr:uid="{BDBB0201-BB3C-4E20-8A5D-A8170B357B8B}">
      <text>
        <r>
          <rPr>
            <b/>
            <sz val="9"/>
            <color indexed="81"/>
            <rFont val="Tahoma"/>
            <family val="2"/>
          </rPr>
          <t>5 Why investigation for the validated cause</t>
        </r>
      </text>
    </comment>
    <comment ref="N65" authorId="0" shapeId="0" xr:uid="{FF201F67-4BD9-474D-A169-DC78187B9E68}">
      <text>
        <r>
          <rPr>
            <b/>
            <sz val="9"/>
            <color indexed="81"/>
            <rFont val="Tahoma"/>
            <family val="2"/>
          </rPr>
          <t>5 Why investigation for the validated cause</t>
        </r>
      </text>
    </comment>
    <comment ref="Q65" authorId="0" shapeId="0" xr:uid="{C8FDCDF3-6E46-47B0-AA63-97D2365D3002}">
      <text>
        <r>
          <rPr>
            <b/>
            <sz val="9"/>
            <color indexed="81"/>
            <rFont val="Tahoma"/>
            <family val="2"/>
          </rPr>
          <t>5 Why investigation for the validated cause</t>
        </r>
      </text>
    </comment>
    <comment ref="T65" authorId="0" shapeId="0" xr:uid="{4A0F27F1-8078-499C-8430-DAFBF1FF72A4}">
      <text>
        <r>
          <rPr>
            <b/>
            <sz val="9"/>
            <color indexed="81"/>
            <rFont val="Tahoma"/>
            <family val="2"/>
          </rPr>
          <t>5 Why investigation for the validated cause</t>
        </r>
      </text>
    </comment>
    <comment ref="W65" authorId="0" shapeId="0" xr:uid="{1B31E767-FA4C-45BE-A617-3F0EA2007240}">
      <text>
        <r>
          <rPr>
            <b/>
            <sz val="9"/>
            <color indexed="81"/>
            <rFont val="Tahoma"/>
            <family val="2"/>
          </rPr>
          <t>5 Why investigation for the validated cause</t>
        </r>
      </text>
    </comment>
    <comment ref="AA65" authorId="0" shapeId="0" xr:uid="{AE371915-1AB9-474E-BBD5-44006BDBF3A2}">
      <text>
        <r>
          <rPr>
            <b/>
            <sz val="9"/>
            <color indexed="81"/>
            <rFont val="Tahoma"/>
            <family val="2"/>
          </rPr>
          <t>Describe the root cause (will appear on 8D form)</t>
        </r>
      </text>
    </comment>
    <comment ref="B66" authorId="0" shapeId="0" xr:uid="{FEFD55FB-1FA6-46BA-825A-13552BB20FAE}">
      <text>
        <r>
          <rPr>
            <b/>
            <sz val="9"/>
            <color indexed="81"/>
            <rFont val="Tahoma"/>
            <family val="2"/>
          </rPr>
          <t>Type in the cause to be investigated</t>
        </r>
      </text>
    </comment>
    <comment ref="D66" authorId="0" shapeId="0" xr:uid="{4F65C486-B9EA-421D-B790-FA1AA886BE8A}">
      <text>
        <r>
          <rPr>
            <b/>
            <sz val="9"/>
            <color indexed="81"/>
            <rFont val="Tahoma"/>
            <family val="2"/>
          </rPr>
          <t xml:space="preserve">Actions details - be specific/ explicit </t>
        </r>
      </text>
    </comment>
    <comment ref="G66" authorId="0" shapeId="0" xr:uid="{8A2C976B-D3F3-4B57-A250-4E514B0F847E}">
      <text>
        <r>
          <rPr>
            <b/>
            <sz val="9"/>
            <color indexed="81"/>
            <rFont val="Tahoma"/>
            <family val="2"/>
          </rPr>
          <t>Responsible name</t>
        </r>
      </text>
    </comment>
    <comment ref="H66" authorId="0" shapeId="0" xr:uid="{BEDD21E0-2274-4F4B-BCC0-E2324E9C537C}">
      <text>
        <r>
          <rPr>
            <b/>
            <sz val="9"/>
            <color indexed="81"/>
            <rFont val="Tahoma"/>
            <family val="2"/>
          </rPr>
          <t>Execution date - plan</t>
        </r>
      </text>
    </comment>
    <comment ref="I66" authorId="0" shapeId="0" xr:uid="{BB610390-9B38-4BE6-B28F-67D4902AF836}">
      <text>
        <r>
          <rPr>
            <b/>
            <sz val="9"/>
            <color indexed="81"/>
            <rFont val="Tahoma"/>
            <family val="2"/>
          </rPr>
          <t xml:space="preserve">Specific results (eg measurements), conclusions, etc 
</t>
        </r>
      </text>
    </comment>
    <comment ref="K66" authorId="0" shapeId="0" xr:uid="{09EA0530-BED2-49BC-9A11-84AE046D807A}">
      <text>
        <r>
          <rPr>
            <b/>
            <sz val="9"/>
            <color indexed="81"/>
            <rFont val="Tahoma"/>
            <family val="2"/>
          </rPr>
          <t>5 Why investigation for the validated cause</t>
        </r>
      </text>
    </comment>
    <comment ref="N66" authorId="0" shapeId="0" xr:uid="{40C948CA-E3F2-4902-9F14-76F760249434}">
      <text>
        <r>
          <rPr>
            <b/>
            <sz val="9"/>
            <color indexed="81"/>
            <rFont val="Tahoma"/>
            <family val="2"/>
          </rPr>
          <t>5 Why investigation for the validated cause</t>
        </r>
      </text>
    </comment>
    <comment ref="Q66" authorId="0" shapeId="0" xr:uid="{91AF37E4-DA92-4793-B094-35098E5F0662}">
      <text>
        <r>
          <rPr>
            <b/>
            <sz val="9"/>
            <color indexed="81"/>
            <rFont val="Tahoma"/>
            <family val="2"/>
          </rPr>
          <t>5 Why investigation for the validated cause</t>
        </r>
      </text>
    </comment>
    <comment ref="T66" authorId="0" shapeId="0" xr:uid="{1271825A-F10D-4659-9ADC-A76B5EB0CD2C}">
      <text>
        <r>
          <rPr>
            <b/>
            <sz val="9"/>
            <color indexed="81"/>
            <rFont val="Tahoma"/>
            <family val="2"/>
          </rPr>
          <t>5 Why investigation for the validated cause</t>
        </r>
      </text>
    </comment>
    <comment ref="W66" authorId="0" shapeId="0" xr:uid="{8E9B8698-060E-4AD2-A1AB-5B371D82A341}">
      <text>
        <r>
          <rPr>
            <b/>
            <sz val="9"/>
            <color indexed="81"/>
            <rFont val="Tahoma"/>
            <family val="2"/>
          </rPr>
          <t>5 Why investigation for the validated cause</t>
        </r>
      </text>
    </comment>
    <comment ref="AA66" authorId="0" shapeId="0" xr:uid="{83D5C973-85F5-4724-814C-AD71DDBA9F0D}">
      <text>
        <r>
          <rPr>
            <b/>
            <sz val="9"/>
            <color indexed="81"/>
            <rFont val="Tahoma"/>
            <family val="2"/>
          </rPr>
          <t>Describe the root cause (will appear on 8D form)</t>
        </r>
      </text>
    </comment>
    <comment ref="B67" authorId="0" shapeId="0" xr:uid="{C564250F-4B60-4205-BBDC-C2B7A74E93AB}">
      <text>
        <r>
          <rPr>
            <b/>
            <sz val="9"/>
            <color indexed="81"/>
            <rFont val="Tahoma"/>
            <family val="2"/>
          </rPr>
          <t>Type in the cause to be investigated</t>
        </r>
      </text>
    </comment>
    <comment ref="D67" authorId="0" shapeId="0" xr:uid="{86344955-DCC1-4830-ACDD-E47C251BBB02}">
      <text>
        <r>
          <rPr>
            <b/>
            <sz val="9"/>
            <color indexed="81"/>
            <rFont val="Tahoma"/>
            <family val="2"/>
          </rPr>
          <t xml:space="preserve">Actions details - be specific/ explicit </t>
        </r>
      </text>
    </comment>
    <comment ref="G67" authorId="0" shapeId="0" xr:uid="{F8B61206-F28F-4992-AE6D-595804E14497}">
      <text>
        <r>
          <rPr>
            <b/>
            <sz val="9"/>
            <color indexed="81"/>
            <rFont val="Tahoma"/>
            <family val="2"/>
          </rPr>
          <t>Responsible name</t>
        </r>
      </text>
    </comment>
    <comment ref="H67" authorId="0" shapeId="0" xr:uid="{DD9DA5A0-D508-499D-83E3-AC23B2656F9F}">
      <text>
        <r>
          <rPr>
            <b/>
            <sz val="9"/>
            <color indexed="81"/>
            <rFont val="Tahoma"/>
            <family val="2"/>
          </rPr>
          <t>Execution date - plan</t>
        </r>
      </text>
    </comment>
    <comment ref="I67" authorId="0" shapeId="0" xr:uid="{855CA44A-C525-4E09-BD73-DDF78212E6A8}">
      <text>
        <r>
          <rPr>
            <b/>
            <sz val="9"/>
            <color indexed="81"/>
            <rFont val="Tahoma"/>
            <family val="2"/>
          </rPr>
          <t xml:space="preserve">Specific results (eg measurements), conclusions, etc 
</t>
        </r>
      </text>
    </comment>
    <comment ref="K67" authorId="0" shapeId="0" xr:uid="{2CDE905F-0ECE-4AED-8D2B-4AEF172174EA}">
      <text>
        <r>
          <rPr>
            <b/>
            <sz val="9"/>
            <color indexed="81"/>
            <rFont val="Tahoma"/>
            <family val="2"/>
          </rPr>
          <t>5 Why investigation for the validated cause</t>
        </r>
      </text>
    </comment>
    <comment ref="N67" authorId="0" shapeId="0" xr:uid="{9666CCA4-D7F6-45F4-95A9-983E2318D682}">
      <text>
        <r>
          <rPr>
            <b/>
            <sz val="9"/>
            <color indexed="81"/>
            <rFont val="Tahoma"/>
            <family val="2"/>
          </rPr>
          <t>5 Why investigation for the validated cause</t>
        </r>
      </text>
    </comment>
    <comment ref="Q67" authorId="0" shapeId="0" xr:uid="{2937E017-5EC2-48C7-AF91-EBCA9ABB4D9C}">
      <text>
        <r>
          <rPr>
            <b/>
            <sz val="9"/>
            <color indexed="81"/>
            <rFont val="Tahoma"/>
            <family val="2"/>
          </rPr>
          <t>5 Why investigation for the validated cause</t>
        </r>
      </text>
    </comment>
    <comment ref="T67" authorId="0" shapeId="0" xr:uid="{AD24ECD5-3C8C-47A0-A581-D565F58F9DED}">
      <text>
        <r>
          <rPr>
            <b/>
            <sz val="9"/>
            <color indexed="81"/>
            <rFont val="Tahoma"/>
            <family val="2"/>
          </rPr>
          <t>5 Why investigation for the validated cause</t>
        </r>
      </text>
    </comment>
    <comment ref="W67" authorId="0" shapeId="0" xr:uid="{977E1F2C-5BD3-4E55-9526-73B9D661E62D}">
      <text>
        <r>
          <rPr>
            <b/>
            <sz val="9"/>
            <color indexed="81"/>
            <rFont val="Tahoma"/>
            <family val="2"/>
          </rPr>
          <t>5 Why investigation for the validated cause</t>
        </r>
      </text>
    </comment>
    <comment ref="AA67" authorId="0" shapeId="0" xr:uid="{B7328BD2-3405-4AEF-A53E-DAF529118CC3}">
      <text>
        <r>
          <rPr>
            <b/>
            <sz val="9"/>
            <color indexed="81"/>
            <rFont val="Tahoma"/>
            <family val="2"/>
          </rPr>
          <t>Describe the root cause (will appear on 8D form)</t>
        </r>
      </text>
    </comment>
    <comment ref="B68" authorId="0" shapeId="0" xr:uid="{9F8628C2-0B56-4DB0-BF6E-86DB8E3C37F6}">
      <text>
        <r>
          <rPr>
            <b/>
            <sz val="9"/>
            <color indexed="81"/>
            <rFont val="Tahoma"/>
            <family val="2"/>
          </rPr>
          <t>Type in the cause to be investigated</t>
        </r>
      </text>
    </comment>
    <comment ref="D68" authorId="0" shapeId="0" xr:uid="{D74E9DB2-FC15-408C-8465-35BA67A73BE8}">
      <text>
        <r>
          <rPr>
            <b/>
            <sz val="9"/>
            <color indexed="81"/>
            <rFont val="Tahoma"/>
            <family val="2"/>
          </rPr>
          <t xml:space="preserve">Actions details - be specific/ explicit </t>
        </r>
      </text>
    </comment>
    <comment ref="G68" authorId="0" shapeId="0" xr:uid="{C273CA6C-D912-4730-8542-4453B06AAEC7}">
      <text>
        <r>
          <rPr>
            <b/>
            <sz val="9"/>
            <color indexed="81"/>
            <rFont val="Tahoma"/>
            <family val="2"/>
          </rPr>
          <t>Responsible name</t>
        </r>
      </text>
    </comment>
    <comment ref="H68" authorId="0" shapeId="0" xr:uid="{5726C5DF-58E2-4430-A404-E35F10207E8D}">
      <text>
        <r>
          <rPr>
            <b/>
            <sz val="9"/>
            <color indexed="81"/>
            <rFont val="Tahoma"/>
            <family val="2"/>
          </rPr>
          <t>Execution date - plan</t>
        </r>
      </text>
    </comment>
    <comment ref="I68" authorId="0" shapeId="0" xr:uid="{2BD70438-D772-4F9E-9A2A-DD5F009F3443}">
      <text>
        <r>
          <rPr>
            <b/>
            <sz val="9"/>
            <color indexed="81"/>
            <rFont val="Tahoma"/>
            <family val="2"/>
          </rPr>
          <t xml:space="preserve">Specific results (eg measurements), conclusions, etc 
</t>
        </r>
      </text>
    </comment>
    <comment ref="K68" authorId="0" shapeId="0" xr:uid="{61E4930D-6901-48C3-99D7-4B3DEEF9C808}">
      <text>
        <r>
          <rPr>
            <b/>
            <sz val="9"/>
            <color indexed="81"/>
            <rFont val="Tahoma"/>
            <family val="2"/>
          </rPr>
          <t>5 Why investigation for the validated cause</t>
        </r>
      </text>
    </comment>
    <comment ref="N68" authorId="0" shapeId="0" xr:uid="{44EDF2F5-D643-4BC9-9617-757E4A32EC44}">
      <text>
        <r>
          <rPr>
            <b/>
            <sz val="9"/>
            <color indexed="81"/>
            <rFont val="Tahoma"/>
            <family val="2"/>
          </rPr>
          <t>5 Why investigation for the validated cause</t>
        </r>
      </text>
    </comment>
    <comment ref="Q68" authorId="0" shapeId="0" xr:uid="{B779B16B-91C0-4694-9DD0-90A9FB784FE6}">
      <text>
        <r>
          <rPr>
            <b/>
            <sz val="9"/>
            <color indexed="81"/>
            <rFont val="Tahoma"/>
            <family val="2"/>
          </rPr>
          <t>5 Why investigation for the validated cause</t>
        </r>
      </text>
    </comment>
    <comment ref="T68" authorId="0" shapeId="0" xr:uid="{86F76745-4F22-4238-835A-4276C15614C1}">
      <text>
        <r>
          <rPr>
            <b/>
            <sz val="9"/>
            <color indexed="81"/>
            <rFont val="Tahoma"/>
            <family val="2"/>
          </rPr>
          <t>5 Why investigation for the validated cause</t>
        </r>
      </text>
    </comment>
    <comment ref="W68" authorId="0" shapeId="0" xr:uid="{15E03DE0-F295-4BE6-A341-0ABF83D69278}">
      <text>
        <r>
          <rPr>
            <b/>
            <sz val="9"/>
            <color indexed="81"/>
            <rFont val="Tahoma"/>
            <family val="2"/>
          </rPr>
          <t>5 Why investigation for the validated cause</t>
        </r>
      </text>
    </comment>
    <comment ref="AA68" authorId="0" shapeId="0" xr:uid="{26F7AA79-6B73-431F-BA0D-AA2394B467EF}">
      <text>
        <r>
          <rPr>
            <b/>
            <sz val="9"/>
            <color indexed="81"/>
            <rFont val="Tahoma"/>
            <family val="2"/>
          </rPr>
          <t>Describe the root cause (will appear on 8D form)</t>
        </r>
      </text>
    </comment>
    <comment ref="B69" authorId="0" shapeId="0" xr:uid="{520DD593-F55D-43C1-8866-123F92D4BD63}">
      <text>
        <r>
          <rPr>
            <b/>
            <sz val="9"/>
            <color indexed="81"/>
            <rFont val="Tahoma"/>
            <family val="2"/>
          </rPr>
          <t>Type in the cause to be investigated</t>
        </r>
      </text>
    </comment>
    <comment ref="D69" authorId="0" shapeId="0" xr:uid="{7CC25670-F3BE-4E36-ABC1-210F0BDF03D3}">
      <text>
        <r>
          <rPr>
            <b/>
            <sz val="9"/>
            <color indexed="81"/>
            <rFont val="Tahoma"/>
            <family val="2"/>
          </rPr>
          <t xml:space="preserve">Actions details - be specific/ explicit </t>
        </r>
      </text>
    </comment>
    <comment ref="G69" authorId="0" shapeId="0" xr:uid="{1E33DB5A-11D9-4170-BE3B-34B2663B64CB}">
      <text>
        <r>
          <rPr>
            <b/>
            <sz val="9"/>
            <color indexed="81"/>
            <rFont val="Tahoma"/>
            <family val="2"/>
          </rPr>
          <t>Responsible name</t>
        </r>
      </text>
    </comment>
    <comment ref="H69" authorId="0" shapeId="0" xr:uid="{259681C1-DED3-4838-815E-D164C23EE81A}">
      <text>
        <r>
          <rPr>
            <b/>
            <sz val="9"/>
            <color indexed="81"/>
            <rFont val="Tahoma"/>
            <family val="2"/>
          </rPr>
          <t>Execution date - plan</t>
        </r>
      </text>
    </comment>
    <comment ref="I69" authorId="0" shapeId="0" xr:uid="{E2DC92D1-F469-4C51-8913-93B3C63867B8}">
      <text>
        <r>
          <rPr>
            <b/>
            <sz val="9"/>
            <color indexed="81"/>
            <rFont val="Tahoma"/>
            <family val="2"/>
          </rPr>
          <t xml:space="preserve">Specific results (eg measurements), conclusions, etc 
</t>
        </r>
      </text>
    </comment>
    <comment ref="K69" authorId="0" shapeId="0" xr:uid="{A07E9C95-5D63-47CC-90E6-D48AFA272791}">
      <text>
        <r>
          <rPr>
            <b/>
            <sz val="9"/>
            <color indexed="81"/>
            <rFont val="Tahoma"/>
            <family val="2"/>
          </rPr>
          <t>5 Why investigation for the validated cause</t>
        </r>
      </text>
    </comment>
    <comment ref="N69" authorId="0" shapeId="0" xr:uid="{B63E916B-2A82-4A52-851D-159A8EA3D4DB}">
      <text>
        <r>
          <rPr>
            <b/>
            <sz val="9"/>
            <color indexed="81"/>
            <rFont val="Tahoma"/>
            <family val="2"/>
          </rPr>
          <t>5 Why investigation for the validated cause</t>
        </r>
      </text>
    </comment>
    <comment ref="Q69" authorId="0" shapeId="0" xr:uid="{49D05164-1741-49CA-8B22-14836A4E56FF}">
      <text>
        <r>
          <rPr>
            <b/>
            <sz val="9"/>
            <color indexed="81"/>
            <rFont val="Tahoma"/>
            <family val="2"/>
          </rPr>
          <t>5 Why investigation for the validated cause</t>
        </r>
      </text>
    </comment>
    <comment ref="T69" authorId="0" shapeId="0" xr:uid="{E0F27B22-C98D-4B57-BF23-7B51CF6D83FD}">
      <text>
        <r>
          <rPr>
            <b/>
            <sz val="9"/>
            <color indexed="81"/>
            <rFont val="Tahoma"/>
            <family val="2"/>
          </rPr>
          <t>5 Why investigation for the validated cause</t>
        </r>
      </text>
    </comment>
    <comment ref="W69" authorId="0" shapeId="0" xr:uid="{54347453-FF19-4909-80B5-3412D9EB18F4}">
      <text>
        <r>
          <rPr>
            <b/>
            <sz val="9"/>
            <color indexed="81"/>
            <rFont val="Tahoma"/>
            <family val="2"/>
          </rPr>
          <t>5 Why investigation for the validated cause</t>
        </r>
      </text>
    </comment>
    <comment ref="AA69" authorId="0" shapeId="0" xr:uid="{F44348F6-4E5F-44A9-B399-F80FA81367D7}">
      <text>
        <r>
          <rPr>
            <b/>
            <sz val="9"/>
            <color indexed="81"/>
            <rFont val="Tahoma"/>
            <family val="2"/>
          </rPr>
          <t>Describe the root cause (will appear on 8D form)</t>
        </r>
      </text>
    </comment>
    <comment ref="B70" authorId="0" shapeId="0" xr:uid="{3358E489-8B4B-44A8-A972-78DA4679F852}">
      <text>
        <r>
          <rPr>
            <b/>
            <sz val="9"/>
            <color indexed="81"/>
            <rFont val="Tahoma"/>
            <family val="2"/>
          </rPr>
          <t>Type in the cause to be investigated</t>
        </r>
      </text>
    </comment>
    <comment ref="D70" authorId="0" shapeId="0" xr:uid="{0E3D9775-5EF4-48B6-AF35-90A239532FBE}">
      <text>
        <r>
          <rPr>
            <b/>
            <sz val="9"/>
            <color indexed="81"/>
            <rFont val="Tahoma"/>
            <family val="2"/>
          </rPr>
          <t xml:space="preserve">Actions details - be specific/ explicit </t>
        </r>
      </text>
    </comment>
    <comment ref="G70" authorId="0" shapeId="0" xr:uid="{114F1D61-EA94-4EE9-A80E-C5AD8363A6C9}">
      <text>
        <r>
          <rPr>
            <b/>
            <sz val="9"/>
            <color indexed="81"/>
            <rFont val="Tahoma"/>
            <family val="2"/>
          </rPr>
          <t>Responsible name</t>
        </r>
      </text>
    </comment>
    <comment ref="H70" authorId="0" shapeId="0" xr:uid="{8726FD93-AF10-460B-A194-9875CE4BDF2F}">
      <text>
        <r>
          <rPr>
            <b/>
            <sz val="9"/>
            <color indexed="81"/>
            <rFont val="Tahoma"/>
            <family val="2"/>
          </rPr>
          <t>Execution date - plan</t>
        </r>
      </text>
    </comment>
    <comment ref="I70" authorId="0" shapeId="0" xr:uid="{D28AE2DB-5327-4DD3-BB6A-0E10AB837D0B}">
      <text>
        <r>
          <rPr>
            <b/>
            <sz val="9"/>
            <color indexed="81"/>
            <rFont val="Tahoma"/>
            <family val="2"/>
          </rPr>
          <t xml:space="preserve">Specific results (eg measurements), conclusions, etc 
</t>
        </r>
      </text>
    </comment>
    <comment ref="K70" authorId="0" shapeId="0" xr:uid="{80AE7A7F-8F84-492F-9D29-E9B297ECA784}">
      <text>
        <r>
          <rPr>
            <b/>
            <sz val="9"/>
            <color indexed="81"/>
            <rFont val="Tahoma"/>
            <family val="2"/>
          </rPr>
          <t>5 Why investigation for the validated cause</t>
        </r>
      </text>
    </comment>
    <comment ref="N70" authorId="0" shapeId="0" xr:uid="{FB51B293-F198-45B2-960E-1E8C69C00149}">
      <text>
        <r>
          <rPr>
            <b/>
            <sz val="9"/>
            <color indexed="81"/>
            <rFont val="Tahoma"/>
            <family val="2"/>
          </rPr>
          <t>5 Why investigation for the validated cause</t>
        </r>
      </text>
    </comment>
    <comment ref="Q70" authorId="0" shapeId="0" xr:uid="{209A0043-CC1E-4567-BD62-9768B7E123EB}">
      <text>
        <r>
          <rPr>
            <b/>
            <sz val="9"/>
            <color indexed="81"/>
            <rFont val="Tahoma"/>
            <family val="2"/>
          </rPr>
          <t>5 Why investigation for the validated cause</t>
        </r>
      </text>
    </comment>
    <comment ref="T70" authorId="0" shapeId="0" xr:uid="{DBE7B074-7A54-4756-9A5D-08C21ECB1E6D}">
      <text>
        <r>
          <rPr>
            <b/>
            <sz val="9"/>
            <color indexed="81"/>
            <rFont val="Tahoma"/>
            <family val="2"/>
          </rPr>
          <t>5 Why investigation for the validated cause</t>
        </r>
      </text>
    </comment>
    <comment ref="W70" authorId="0" shapeId="0" xr:uid="{DA3F2A10-475E-46B6-A849-BBF263B157B5}">
      <text>
        <r>
          <rPr>
            <b/>
            <sz val="9"/>
            <color indexed="81"/>
            <rFont val="Tahoma"/>
            <family val="2"/>
          </rPr>
          <t>5 Why investigation for the validated cause</t>
        </r>
      </text>
    </comment>
    <comment ref="AA70" authorId="0" shapeId="0" xr:uid="{E92EA972-FB60-4FF8-AE40-7CD2A1E37A9D}">
      <text>
        <r>
          <rPr>
            <b/>
            <sz val="9"/>
            <color indexed="81"/>
            <rFont val="Tahoma"/>
            <family val="2"/>
          </rPr>
          <t>Describe the root cause (will appear on 8D form)</t>
        </r>
      </text>
    </comment>
    <comment ref="B71" authorId="0" shapeId="0" xr:uid="{30460EF6-90DB-4906-9593-6DA58A2DEF22}">
      <text>
        <r>
          <rPr>
            <b/>
            <sz val="9"/>
            <color indexed="81"/>
            <rFont val="Tahoma"/>
            <family val="2"/>
          </rPr>
          <t>Type in the cause to be investigated</t>
        </r>
      </text>
    </comment>
    <comment ref="D71" authorId="0" shapeId="0" xr:uid="{80E3CF25-2862-4F44-9E93-90F587014EEE}">
      <text>
        <r>
          <rPr>
            <b/>
            <sz val="9"/>
            <color indexed="81"/>
            <rFont val="Tahoma"/>
            <family val="2"/>
          </rPr>
          <t xml:space="preserve">Actions details - be specific/ explicit </t>
        </r>
      </text>
    </comment>
    <comment ref="G71" authorId="0" shapeId="0" xr:uid="{11BCB55C-8662-4074-A584-5B8F8D8A7BF4}">
      <text>
        <r>
          <rPr>
            <b/>
            <sz val="9"/>
            <color indexed="81"/>
            <rFont val="Tahoma"/>
            <family val="2"/>
          </rPr>
          <t>Responsible name</t>
        </r>
      </text>
    </comment>
    <comment ref="H71" authorId="0" shapeId="0" xr:uid="{9274B9F2-9D78-4E41-8F38-470C235E7DE8}">
      <text>
        <r>
          <rPr>
            <b/>
            <sz val="9"/>
            <color indexed="81"/>
            <rFont val="Tahoma"/>
            <family val="2"/>
          </rPr>
          <t>Execution date - plan</t>
        </r>
      </text>
    </comment>
    <comment ref="I71" authorId="0" shapeId="0" xr:uid="{B99CE24B-C66E-4392-A766-4018C27D4C8C}">
      <text>
        <r>
          <rPr>
            <b/>
            <sz val="9"/>
            <color indexed="81"/>
            <rFont val="Tahoma"/>
            <family val="2"/>
          </rPr>
          <t xml:space="preserve">Specific results (eg measurements), conclusions, etc 
</t>
        </r>
      </text>
    </comment>
    <comment ref="K71" authorId="0" shapeId="0" xr:uid="{CD0ADCCE-5EC1-4088-8A6B-343F9E1C42DB}">
      <text>
        <r>
          <rPr>
            <b/>
            <sz val="9"/>
            <color indexed="81"/>
            <rFont val="Tahoma"/>
            <family val="2"/>
          </rPr>
          <t>5 Why investigation for the validated cause</t>
        </r>
      </text>
    </comment>
    <comment ref="N71" authorId="0" shapeId="0" xr:uid="{8AB22587-3610-4921-81FA-2DE1B64DF961}">
      <text>
        <r>
          <rPr>
            <b/>
            <sz val="9"/>
            <color indexed="81"/>
            <rFont val="Tahoma"/>
            <family val="2"/>
          </rPr>
          <t>5 Why investigation for the validated cause</t>
        </r>
      </text>
    </comment>
    <comment ref="Q71" authorId="0" shapeId="0" xr:uid="{90B96F6C-5289-4F5B-A59D-4EBB7B580D28}">
      <text>
        <r>
          <rPr>
            <b/>
            <sz val="9"/>
            <color indexed="81"/>
            <rFont val="Tahoma"/>
            <family val="2"/>
          </rPr>
          <t>5 Why investigation for the validated cause</t>
        </r>
      </text>
    </comment>
    <comment ref="T71" authorId="0" shapeId="0" xr:uid="{FC73F55C-8221-4BEE-A7D9-D7949AB44B2B}">
      <text>
        <r>
          <rPr>
            <b/>
            <sz val="9"/>
            <color indexed="81"/>
            <rFont val="Tahoma"/>
            <family val="2"/>
          </rPr>
          <t>5 Why investigation for the validated cause</t>
        </r>
      </text>
    </comment>
    <comment ref="W71" authorId="0" shapeId="0" xr:uid="{C2C5562C-F33D-4EFC-9359-1630EE49D97B}">
      <text>
        <r>
          <rPr>
            <b/>
            <sz val="9"/>
            <color indexed="81"/>
            <rFont val="Tahoma"/>
            <family val="2"/>
          </rPr>
          <t>5 Why investigation for the validated cause</t>
        </r>
      </text>
    </comment>
    <comment ref="AA71" authorId="0" shapeId="0" xr:uid="{5E175413-88CD-47DB-8174-EDF2B8A05E88}">
      <text>
        <r>
          <rPr>
            <b/>
            <sz val="9"/>
            <color indexed="81"/>
            <rFont val="Tahoma"/>
            <family val="2"/>
          </rPr>
          <t>Describe the root cause (will appear on 8D form)</t>
        </r>
      </text>
    </comment>
    <comment ref="B72" authorId="0" shapeId="0" xr:uid="{911E2E8E-F1E1-47B1-808A-19B7BC393DE1}">
      <text>
        <r>
          <rPr>
            <b/>
            <sz val="9"/>
            <color indexed="81"/>
            <rFont val="Tahoma"/>
            <family val="2"/>
          </rPr>
          <t>Type in the cause to be investigated</t>
        </r>
      </text>
    </comment>
    <comment ref="D72" authorId="0" shapeId="0" xr:uid="{3C10DE67-E67F-4F5F-82B3-B33E1A3C7B06}">
      <text>
        <r>
          <rPr>
            <b/>
            <sz val="9"/>
            <color indexed="81"/>
            <rFont val="Tahoma"/>
            <family val="2"/>
          </rPr>
          <t xml:space="preserve">Actions details - be specific/ explicit </t>
        </r>
      </text>
    </comment>
    <comment ref="G72" authorId="0" shapeId="0" xr:uid="{AEB59CFA-9EAD-4E42-B4B5-0796B8CC3963}">
      <text>
        <r>
          <rPr>
            <b/>
            <sz val="9"/>
            <color indexed="81"/>
            <rFont val="Tahoma"/>
            <family val="2"/>
          </rPr>
          <t>Responsible name</t>
        </r>
      </text>
    </comment>
    <comment ref="H72" authorId="0" shapeId="0" xr:uid="{B0EB0BF9-932F-4CD2-B69F-B256310F6F07}">
      <text>
        <r>
          <rPr>
            <b/>
            <sz val="9"/>
            <color indexed="81"/>
            <rFont val="Tahoma"/>
            <family val="2"/>
          </rPr>
          <t>Execution date - plan</t>
        </r>
      </text>
    </comment>
    <comment ref="I72" authorId="0" shapeId="0" xr:uid="{D4291134-5F50-4B82-98C5-441C47C598D7}">
      <text>
        <r>
          <rPr>
            <b/>
            <sz val="9"/>
            <color indexed="81"/>
            <rFont val="Tahoma"/>
            <family val="2"/>
          </rPr>
          <t xml:space="preserve">Specific results (eg measurements), conclusions, etc 
</t>
        </r>
      </text>
    </comment>
    <comment ref="K72" authorId="0" shapeId="0" xr:uid="{F7A79F1A-C630-4C7B-9801-3D99F01C0D61}">
      <text>
        <r>
          <rPr>
            <b/>
            <sz val="9"/>
            <color indexed="81"/>
            <rFont val="Tahoma"/>
            <family val="2"/>
          </rPr>
          <t>5 Why investigation for the validated cause</t>
        </r>
      </text>
    </comment>
    <comment ref="N72" authorId="0" shapeId="0" xr:uid="{9CC8D880-66E6-4B8B-BDF9-DD391C483C7C}">
      <text>
        <r>
          <rPr>
            <b/>
            <sz val="9"/>
            <color indexed="81"/>
            <rFont val="Tahoma"/>
            <family val="2"/>
          </rPr>
          <t>5 Why investigation for the validated cause</t>
        </r>
      </text>
    </comment>
    <comment ref="Q72" authorId="0" shapeId="0" xr:uid="{46A1F84E-9182-4AA5-A019-6AEFA1FFB7D7}">
      <text>
        <r>
          <rPr>
            <b/>
            <sz val="9"/>
            <color indexed="81"/>
            <rFont val="Tahoma"/>
            <family val="2"/>
          </rPr>
          <t>5 Why investigation for the validated cause</t>
        </r>
      </text>
    </comment>
    <comment ref="T72" authorId="0" shapeId="0" xr:uid="{5CDFAE72-1AEA-4AAC-B1AE-25817A81E706}">
      <text>
        <r>
          <rPr>
            <b/>
            <sz val="9"/>
            <color indexed="81"/>
            <rFont val="Tahoma"/>
            <family val="2"/>
          </rPr>
          <t>5 Why investigation for the validated cause</t>
        </r>
      </text>
    </comment>
    <comment ref="W72" authorId="0" shapeId="0" xr:uid="{CCD214EC-C057-4B39-B92F-42EC262F3162}">
      <text>
        <r>
          <rPr>
            <b/>
            <sz val="9"/>
            <color indexed="81"/>
            <rFont val="Tahoma"/>
            <family val="2"/>
          </rPr>
          <t>5 Why investigation for the validated cause</t>
        </r>
      </text>
    </comment>
    <comment ref="AA72" authorId="0" shapeId="0" xr:uid="{690C4522-2D3B-4999-8F66-AF14AC101615}">
      <text>
        <r>
          <rPr>
            <b/>
            <sz val="9"/>
            <color indexed="81"/>
            <rFont val="Tahoma"/>
            <family val="2"/>
          </rPr>
          <t>Describe the root cause (will appear on 8D form)</t>
        </r>
      </text>
    </comment>
    <comment ref="B73" authorId="0" shapeId="0" xr:uid="{0E181007-CC9A-4229-B346-860C5FD9917B}">
      <text>
        <r>
          <rPr>
            <b/>
            <sz val="9"/>
            <color indexed="81"/>
            <rFont val="Tahoma"/>
            <family val="2"/>
          </rPr>
          <t>Type in the cause to be investigated</t>
        </r>
      </text>
    </comment>
    <comment ref="D73" authorId="0" shapeId="0" xr:uid="{6AFD2D96-4F39-46B9-86CA-BDE5A79F5254}">
      <text>
        <r>
          <rPr>
            <b/>
            <sz val="9"/>
            <color indexed="81"/>
            <rFont val="Tahoma"/>
            <family val="2"/>
          </rPr>
          <t xml:space="preserve">Actions details - be specific/ explicit </t>
        </r>
      </text>
    </comment>
    <comment ref="G73" authorId="0" shapeId="0" xr:uid="{A476D9EE-D4FB-4FA1-9249-7E940672CE23}">
      <text>
        <r>
          <rPr>
            <b/>
            <sz val="9"/>
            <color indexed="81"/>
            <rFont val="Tahoma"/>
            <family val="2"/>
          </rPr>
          <t>Responsible name</t>
        </r>
      </text>
    </comment>
    <comment ref="H73" authorId="0" shapeId="0" xr:uid="{6437398B-9683-4EC5-927B-18AFCC674C43}">
      <text>
        <r>
          <rPr>
            <b/>
            <sz val="9"/>
            <color indexed="81"/>
            <rFont val="Tahoma"/>
            <family val="2"/>
          </rPr>
          <t>Execution date - plan</t>
        </r>
      </text>
    </comment>
    <comment ref="I73" authorId="0" shapeId="0" xr:uid="{07A63DD6-2539-4D99-85B4-C4394EAF3750}">
      <text>
        <r>
          <rPr>
            <b/>
            <sz val="9"/>
            <color indexed="81"/>
            <rFont val="Tahoma"/>
            <family val="2"/>
          </rPr>
          <t xml:space="preserve">Specific results (eg measurements), conclusions, etc 
</t>
        </r>
      </text>
    </comment>
    <comment ref="K73" authorId="0" shapeId="0" xr:uid="{B1864CBA-6AE8-4D15-95E6-D0BAEBBBD0C6}">
      <text>
        <r>
          <rPr>
            <b/>
            <sz val="9"/>
            <color indexed="81"/>
            <rFont val="Tahoma"/>
            <family val="2"/>
          </rPr>
          <t>5 Why investigation for the validated cause</t>
        </r>
      </text>
    </comment>
    <comment ref="N73" authorId="0" shapeId="0" xr:uid="{126420CE-FE5C-4669-8069-AC3166475822}">
      <text>
        <r>
          <rPr>
            <b/>
            <sz val="9"/>
            <color indexed="81"/>
            <rFont val="Tahoma"/>
            <family val="2"/>
          </rPr>
          <t>5 Why investigation for the validated cause</t>
        </r>
      </text>
    </comment>
    <comment ref="Q73" authorId="0" shapeId="0" xr:uid="{E443DF96-8B88-45F9-97EA-DB4FC732843C}">
      <text>
        <r>
          <rPr>
            <b/>
            <sz val="9"/>
            <color indexed="81"/>
            <rFont val="Tahoma"/>
            <family val="2"/>
          </rPr>
          <t>5 Why investigation for the validated cause</t>
        </r>
      </text>
    </comment>
    <comment ref="T73" authorId="0" shapeId="0" xr:uid="{FCF29ABD-AE67-4823-A94A-4988577E96D8}">
      <text>
        <r>
          <rPr>
            <b/>
            <sz val="9"/>
            <color indexed="81"/>
            <rFont val="Tahoma"/>
            <family val="2"/>
          </rPr>
          <t>5 Why investigation for the validated cause</t>
        </r>
      </text>
    </comment>
    <comment ref="W73" authorId="0" shapeId="0" xr:uid="{858494D3-32CB-42E6-AFB5-D412E5D28936}">
      <text>
        <r>
          <rPr>
            <b/>
            <sz val="9"/>
            <color indexed="81"/>
            <rFont val="Tahoma"/>
            <family val="2"/>
          </rPr>
          <t>5 Why investigation for the validated cause</t>
        </r>
      </text>
    </comment>
    <comment ref="AA73" authorId="0" shapeId="0" xr:uid="{DB618F92-81D6-4534-9287-51CC60B292A1}">
      <text>
        <r>
          <rPr>
            <b/>
            <sz val="9"/>
            <color indexed="81"/>
            <rFont val="Tahoma"/>
            <family val="2"/>
          </rPr>
          <t>Describe the root cause (will appear on 8D form)</t>
        </r>
      </text>
    </comment>
    <comment ref="B74" authorId="0" shapeId="0" xr:uid="{EC4522CD-288D-4A84-8376-1B1C6938C0CB}">
      <text>
        <r>
          <rPr>
            <b/>
            <sz val="9"/>
            <color indexed="81"/>
            <rFont val="Tahoma"/>
            <family val="2"/>
          </rPr>
          <t xml:space="preserve">An automatic text will be generated when at least one cause will be validated as a factor and one root cause formulated in cause will be typed at the end of above table </t>
        </r>
      </text>
    </comment>
    <comment ref="B75" authorId="0" shapeId="0" xr:uid="{B2416E47-192D-4B4B-AA73-464531E74A3E}">
      <text>
        <r>
          <rPr>
            <b/>
            <sz val="9"/>
            <color indexed="81"/>
            <rFont val="Tahoma"/>
            <family val="2"/>
          </rPr>
          <t xml:space="preserve">Click on "+"/ "-" on the left to expand / collapse </t>
        </r>
      </text>
    </comment>
    <comment ref="C79" authorId="0" shapeId="0" xr:uid="{691732A4-A3FA-430D-9568-9E3126735A9F}">
      <text>
        <r>
          <rPr>
            <b/>
            <sz val="10"/>
            <color indexed="81"/>
            <rFont val="Tahoma"/>
            <family val="2"/>
          </rPr>
          <t>Mark the cell with "X" if this is a potential cause to be investigated below</t>
        </r>
      </text>
    </comment>
    <comment ref="D79" authorId="0" shapeId="0" xr:uid="{08894038-BC7D-416E-B671-77A95DE3410F}">
      <text>
        <r>
          <rPr>
            <b/>
            <sz val="10"/>
            <color indexed="81"/>
            <rFont val="Tahoma"/>
            <family val="2"/>
          </rPr>
          <t>These are only standard suggestions, you can replace with specific ones</t>
        </r>
      </text>
    </comment>
    <comment ref="K79" authorId="0" shapeId="0" xr:uid="{7E5B86C8-4645-489A-ACF7-205A74B99108}">
      <text>
        <r>
          <rPr>
            <b/>
            <sz val="10"/>
            <color indexed="81"/>
            <rFont val="Tahoma"/>
            <family val="2"/>
          </rPr>
          <t>Mark the cell with "X" if this is a potential cause to be investigated below</t>
        </r>
      </text>
    </comment>
    <comment ref="L79" authorId="0" shapeId="0" xr:uid="{B15237E7-BA84-4303-8104-61669057E04D}">
      <text>
        <r>
          <rPr>
            <b/>
            <sz val="10"/>
            <color indexed="81"/>
            <rFont val="Tahoma"/>
            <family val="2"/>
          </rPr>
          <t>These are only standard suggestions, you can replace with specific ones</t>
        </r>
      </text>
    </comment>
    <comment ref="S79" authorId="0" shapeId="0" xr:uid="{CBAF6EA4-1B16-4743-9471-74C8F3F132FA}">
      <text>
        <r>
          <rPr>
            <b/>
            <sz val="10"/>
            <color indexed="81"/>
            <rFont val="Tahoma"/>
            <family val="2"/>
          </rPr>
          <t>Mark the cell with "X" if this is a potential cause to be investigated below</t>
        </r>
      </text>
    </comment>
    <comment ref="T79" authorId="0" shapeId="0" xr:uid="{D293A8ED-ADEE-45A6-A951-46BD28B3C051}">
      <text>
        <r>
          <rPr>
            <b/>
            <sz val="10"/>
            <color indexed="81"/>
            <rFont val="Tahoma"/>
            <family val="2"/>
          </rPr>
          <t>These are only standard suggestions, you can replace with specific ones</t>
        </r>
      </text>
    </comment>
    <comment ref="C80" authorId="0" shapeId="0" xr:uid="{4EDDAB64-309E-418E-BA08-2E976B78CB83}">
      <text>
        <r>
          <rPr>
            <b/>
            <sz val="10"/>
            <color indexed="81"/>
            <rFont val="Tahoma"/>
            <family val="2"/>
          </rPr>
          <t>Mark the cell with "X" if this is a potential cause to be investigated below</t>
        </r>
      </text>
    </comment>
    <comment ref="D80" authorId="0" shapeId="0" xr:uid="{FE5C0218-5DCC-4F13-9F02-7BE504020DFA}">
      <text>
        <r>
          <rPr>
            <b/>
            <sz val="10"/>
            <color indexed="81"/>
            <rFont val="Tahoma"/>
            <family val="2"/>
          </rPr>
          <t>These are only standard suggestions, you can replace with specific ones</t>
        </r>
      </text>
    </comment>
    <comment ref="K80" authorId="0" shapeId="0" xr:uid="{F0B4D630-DD44-40A5-BBE6-1E0D7490793A}">
      <text>
        <r>
          <rPr>
            <b/>
            <sz val="10"/>
            <color indexed="81"/>
            <rFont val="Tahoma"/>
            <family val="2"/>
          </rPr>
          <t>Mark the cell with "X" if this is a potential cause to be investigated below</t>
        </r>
      </text>
    </comment>
    <comment ref="L80" authorId="0" shapeId="0" xr:uid="{1E50A8C1-056C-4BDC-8F59-0B39308342F2}">
      <text>
        <r>
          <rPr>
            <b/>
            <sz val="10"/>
            <color indexed="81"/>
            <rFont val="Tahoma"/>
            <family val="2"/>
          </rPr>
          <t>These are only standard suggestions, you can replace with specific ones</t>
        </r>
      </text>
    </comment>
    <comment ref="S80" authorId="0" shapeId="0" xr:uid="{C38F19CE-1CF2-4E9C-9983-CBB01815E8F7}">
      <text>
        <r>
          <rPr>
            <b/>
            <sz val="10"/>
            <color indexed="81"/>
            <rFont val="Tahoma"/>
            <family val="2"/>
          </rPr>
          <t>Mark the cell with "X" if this is a potential cause to be investigated below</t>
        </r>
      </text>
    </comment>
    <comment ref="T80" authorId="0" shapeId="0" xr:uid="{3E35F19B-94B8-45CA-8826-E9D5F68E5F23}">
      <text>
        <r>
          <rPr>
            <b/>
            <sz val="10"/>
            <color indexed="81"/>
            <rFont val="Tahoma"/>
            <family val="2"/>
          </rPr>
          <t>These are only standard suggestions, you can replace with specific ones</t>
        </r>
      </text>
    </comment>
    <comment ref="C81" authorId="0" shapeId="0" xr:uid="{CA67A7DC-80B7-46A2-9A12-4EEA4737A325}">
      <text>
        <r>
          <rPr>
            <b/>
            <sz val="10"/>
            <color indexed="81"/>
            <rFont val="Tahoma"/>
            <family val="2"/>
          </rPr>
          <t>Mark the cell with "X" if this is a potential cause to be investigated below</t>
        </r>
      </text>
    </comment>
    <comment ref="D81" authorId="0" shapeId="0" xr:uid="{96099577-EA31-4B60-966B-5933867DD37F}">
      <text>
        <r>
          <rPr>
            <b/>
            <sz val="10"/>
            <color indexed="81"/>
            <rFont val="Tahoma"/>
            <family val="2"/>
          </rPr>
          <t>These are only standard suggestions, you can replace with specific ones</t>
        </r>
      </text>
    </comment>
    <comment ref="K81" authorId="0" shapeId="0" xr:uid="{4BCC8DB0-1766-486A-A0B4-12969651A5D3}">
      <text>
        <r>
          <rPr>
            <b/>
            <sz val="10"/>
            <color indexed="81"/>
            <rFont val="Tahoma"/>
            <family val="2"/>
          </rPr>
          <t>Mark the cell with "X" if this is a potential cause to be investigated below</t>
        </r>
      </text>
    </comment>
    <comment ref="L81" authorId="0" shapeId="0" xr:uid="{7AFB9EA0-7472-4E8C-ADF4-207F345A7688}">
      <text>
        <r>
          <rPr>
            <b/>
            <sz val="10"/>
            <color indexed="81"/>
            <rFont val="Tahoma"/>
            <family val="2"/>
          </rPr>
          <t>These are only standard suggestions, you can replace with specific ones</t>
        </r>
      </text>
    </comment>
    <comment ref="S81" authorId="0" shapeId="0" xr:uid="{D2C968E6-862D-4E7F-BFDE-7E85A26A44AB}">
      <text>
        <r>
          <rPr>
            <b/>
            <sz val="10"/>
            <color indexed="81"/>
            <rFont val="Tahoma"/>
            <family val="2"/>
          </rPr>
          <t>Mark the cell with "X" if this is a potential cause to be investigated below</t>
        </r>
      </text>
    </comment>
    <comment ref="T81" authorId="0" shapeId="0" xr:uid="{603237B8-FA26-454B-8936-541682DA7F8B}">
      <text>
        <r>
          <rPr>
            <b/>
            <sz val="10"/>
            <color indexed="81"/>
            <rFont val="Tahoma"/>
            <family val="2"/>
          </rPr>
          <t>These are only standard suggestions, you can replace with specific ones</t>
        </r>
      </text>
    </comment>
    <comment ref="C82" authorId="0" shapeId="0" xr:uid="{0A3B27D2-D271-4128-AC65-841A72C11C27}">
      <text>
        <r>
          <rPr>
            <b/>
            <sz val="10"/>
            <color indexed="81"/>
            <rFont val="Tahoma"/>
            <family val="2"/>
          </rPr>
          <t>Mark the cell with "X" if this is a potential cause to be investigated below</t>
        </r>
      </text>
    </comment>
    <comment ref="D82" authorId="0" shapeId="0" xr:uid="{424627E1-D501-4E27-A79D-95A0946DB7F3}">
      <text>
        <r>
          <rPr>
            <b/>
            <sz val="10"/>
            <color indexed="81"/>
            <rFont val="Tahoma"/>
            <family val="2"/>
          </rPr>
          <t>These are only standard suggestions, you can replace with specific ones</t>
        </r>
      </text>
    </comment>
    <comment ref="K82" authorId="0" shapeId="0" xr:uid="{70C2A0F0-E1DC-4DD8-98BC-F88DABAEC057}">
      <text>
        <r>
          <rPr>
            <b/>
            <sz val="10"/>
            <color indexed="81"/>
            <rFont val="Tahoma"/>
            <family val="2"/>
          </rPr>
          <t>Mark the cell with "X" if this is a potential cause to be investigated below</t>
        </r>
      </text>
    </comment>
    <comment ref="L82" authorId="0" shapeId="0" xr:uid="{2F2C6F40-E24D-4064-A18E-848FA55C2423}">
      <text>
        <r>
          <rPr>
            <b/>
            <sz val="10"/>
            <color indexed="81"/>
            <rFont val="Tahoma"/>
            <family val="2"/>
          </rPr>
          <t>These are only standard suggestions, you can replace with specific ones</t>
        </r>
      </text>
    </comment>
    <comment ref="S82" authorId="0" shapeId="0" xr:uid="{4442E9C3-3639-448E-AB25-F2D3163918BF}">
      <text>
        <r>
          <rPr>
            <b/>
            <sz val="10"/>
            <color indexed="81"/>
            <rFont val="Tahoma"/>
            <family val="2"/>
          </rPr>
          <t>Mark the cell with "X" if this is a potential cause to be investigated below</t>
        </r>
      </text>
    </comment>
    <comment ref="T82" authorId="0" shapeId="0" xr:uid="{C34A438F-CD13-4293-9460-E98B426566E6}">
      <text>
        <r>
          <rPr>
            <b/>
            <sz val="10"/>
            <color indexed="81"/>
            <rFont val="Tahoma"/>
            <family val="2"/>
          </rPr>
          <t>These are only standard suggestions, you can replace with specific ones</t>
        </r>
      </text>
    </comment>
    <comment ref="C83" authorId="0" shapeId="0" xr:uid="{70644396-C12F-47B7-BCA2-C94F4F07781C}">
      <text>
        <r>
          <rPr>
            <b/>
            <sz val="10"/>
            <color indexed="81"/>
            <rFont val="Tahoma"/>
            <family val="2"/>
          </rPr>
          <t>Mark the cell with "X" if this is a potential cause to be investigated below</t>
        </r>
      </text>
    </comment>
    <comment ref="D83" authorId="0" shapeId="0" xr:uid="{BE4DACF2-D340-402F-ACFE-8E7557B95F15}">
      <text>
        <r>
          <rPr>
            <b/>
            <sz val="10"/>
            <color indexed="81"/>
            <rFont val="Tahoma"/>
            <family val="2"/>
          </rPr>
          <t>These are only standard suggestions, you can replace with specific ones</t>
        </r>
      </text>
    </comment>
    <comment ref="K83" authorId="0" shapeId="0" xr:uid="{68BD0136-DC77-4440-9BC0-54A1B2612F23}">
      <text>
        <r>
          <rPr>
            <b/>
            <sz val="10"/>
            <color indexed="81"/>
            <rFont val="Tahoma"/>
            <family val="2"/>
          </rPr>
          <t>Mark the cell with "X" if this is a potential cause to be investigated below</t>
        </r>
      </text>
    </comment>
    <comment ref="L83" authorId="0" shapeId="0" xr:uid="{0297AEDA-A3FC-4426-9A6A-A31105BACE64}">
      <text>
        <r>
          <rPr>
            <b/>
            <sz val="10"/>
            <color indexed="81"/>
            <rFont val="Tahoma"/>
            <family val="2"/>
          </rPr>
          <t>These are only standard suggestions, you can replace with specific ones</t>
        </r>
      </text>
    </comment>
    <comment ref="S83" authorId="0" shapeId="0" xr:uid="{71C2FCD4-CC49-4B8F-8EA8-05FC9C746365}">
      <text>
        <r>
          <rPr>
            <b/>
            <sz val="10"/>
            <color indexed="81"/>
            <rFont val="Tahoma"/>
            <family val="2"/>
          </rPr>
          <t>Mark the cell with "X" if this is a potential cause to be investigated below</t>
        </r>
      </text>
    </comment>
    <comment ref="T83" authorId="0" shapeId="0" xr:uid="{4F3734BE-1B8F-4328-9113-40628C12D745}">
      <text>
        <r>
          <rPr>
            <b/>
            <sz val="10"/>
            <color indexed="81"/>
            <rFont val="Tahoma"/>
            <family val="2"/>
          </rPr>
          <t>These are only standard suggestions, you can replace with specific ones</t>
        </r>
      </text>
    </comment>
    <comment ref="C84" authorId="0" shapeId="0" xr:uid="{8C1838DC-8423-46C0-9A98-C42B7937D3C0}">
      <text>
        <r>
          <rPr>
            <b/>
            <sz val="10"/>
            <color indexed="81"/>
            <rFont val="Tahoma"/>
            <family val="2"/>
          </rPr>
          <t>Mark the cell with "X" if this is a potential cause to be investigated below</t>
        </r>
      </text>
    </comment>
    <comment ref="K84" authorId="0" shapeId="0" xr:uid="{76BF5150-2369-4400-8EF6-A32BF1846706}">
      <text>
        <r>
          <rPr>
            <b/>
            <sz val="10"/>
            <color indexed="81"/>
            <rFont val="Tahoma"/>
            <family val="2"/>
          </rPr>
          <t>Mark the cell with "X" if this is a potential cause to be investigated below</t>
        </r>
      </text>
    </comment>
    <comment ref="L84" authorId="0" shapeId="0" xr:uid="{FC8B0D8A-BCA1-481C-A102-FC8269CE682A}">
      <text>
        <r>
          <rPr>
            <b/>
            <sz val="10"/>
            <color indexed="81"/>
            <rFont val="Tahoma"/>
            <family val="2"/>
          </rPr>
          <t>These are only standard suggestions, you can replace with specific ones</t>
        </r>
      </text>
    </comment>
    <comment ref="S84" authorId="0" shapeId="0" xr:uid="{5CABE1E1-DCC7-4068-88E6-BBB0D90435AD}">
      <text>
        <r>
          <rPr>
            <b/>
            <sz val="10"/>
            <color indexed="81"/>
            <rFont val="Tahoma"/>
            <family val="2"/>
          </rPr>
          <t>Mark the cell with "X" if this is a potential cause to be investigated below</t>
        </r>
      </text>
    </comment>
    <comment ref="T84" authorId="0" shapeId="0" xr:uid="{5CCE2587-9E75-4570-B0F6-117C70AB2632}">
      <text>
        <r>
          <rPr>
            <b/>
            <sz val="10"/>
            <color indexed="81"/>
            <rFont val="Tahoma"/>
            <family val="2"/>
          </rPr>
          <t>These are only standard suggestions, you can replace with specific ones</t>
        </r>
      </text>
    </comment>
    <comment ref="C85" authorId="0" shapeId="0" xr:uid="{C42D43BA-FA0B-4FF1-8CCC-DA6250FB43F2}">
      <text>
        <r>
          <rPr>
            <b/>
            <sz val="10"/>
            <color indexed="81"/>
            <rFont val="Tahoma"/>
            <family val="2"/>
          </rPr>
          <t>Mark the cell with "X" if this is a potential cause to be investigated below</t>
        </r>
      </text>
    </comment>
    <comment ref="K85" authorId="0" shapeId="0" xr:uid="{8479795E-32D3-4B52-9B43-C7983054BC85}">
      <text>
        <r>
          <rPr>
            <b/>
            <sz val="10"/>
            <color indexed="81"/>
            <rFont val="Tahoma"/>
            <family val="2"/>
          </rPr>
          <t>Mark the cell with "X" if this is a potential cause to be investigated below</t>
        </r>
      </text>
    </comment>
    <comment ref="S85" authorId="0" shapeId="0" xr:uid="{8F205B79-2660-4BFE-9938-4761F3CACCD9}">
      <text>
        <r>
          <rPr>
            <b/>
            <sz val="10"/>
            <color indexed="81"/>
            <rFont val="Tahoma"/>
            <family val="2"/>
          </rPr>
          <t>Mark the cell with "X" if this is a potential cause to be investigated below</t>
        </r>
      </text>
    </comment>
    <comment ref="T85" authorId="0" shapeId="0" xr:uid="{503955C6-E345-49A5-8F22-2B4D1C02C654}">
      <text>
        <r>
          <rPr>
            <b/>
            <sz val="10"/>
            <color indexed="81"/>
            <rFont val="Tahoma"/>
            <family val="2"/>
          </rPr>
          <t>These are only standard suggestions, you can replace with specific ones</t>
        </r>
      </text>
    </comment>
    <comment ref="K86" authorId="0" shapeId="0" xr:uid="{C863B3E8-A0BA-4CE7-BA0C-A04F10256EFF}">
      <text>
        <r>
          <rPr>
            <b/>
            <sz val="10"/>
            <color indexed="81"/>
            <rFont val="Tahoma"/>
            <family val="2"/>
          </rPr>
          <t>Mark the cell with "X" if this is a potential cause to be investigated below</t>
        </r>
      </text>
    </comment>
    <comment ref="S86" authorId="0" shapeId="0" xr:uid="{B5DEFB53-B743-4F3F-8566-9CDFEF6CD8F5}">
      <text>
        <r>
          <rPr>
            <b/>
            <sz val="10"/>
            <color indexed="81"/>
            <rFont val="Tahoma"/>
            <family val="2"/>
          </rPr>
          <t>Mark the cell with "X" if this is a potential cause to be investigated below</t>
        </r>
      </text>
    </comment>
    <comment ref="C88" authorId="0" shapeId="0" xr:uid="{04E600FC-F130-4EBD-ACCC-834696350740}">
      <text>
        <r>
          <rPr>
            <b/>
            <sz val="10"/>
            <color indexed="81"/>
            <rFont val="Tahoma"/>
            <family val="2"/>
          </rPr>
          <t>Mark the cell with "X" if this is a potential cause to be investigated below</t>
        </r>
      </text>
    </comment>
    <comment ref="D88" authorId="0" shapeId="0" xr:uid="{4249E0BB-66F3-4470-9614-BB9BAFB4B6DA}">
      <text>
        <r>
          <rPr>
            <b/>
            <sz val="10"/>
            <color indexed="81"/>
            <rFont val="Tahoma"/>
            <family val="2"/>
          </rPr>
          <t>These are only standard suggestions, you can replace with specific ones</t>
        </r>
      </text>
    </comment>
    <comment ref="K88" authorId="0" shapeId="0" xr:uid="{0B3DB38E-AA55-4A72-BBD1-E2130ECA388B}">
      <text>
        <r>
          <rPr>
            <b/>
            <sz val="10"/>
            <color indexed="81"/>
            <rFont val="Tahoma"/>
            <family val="2"/>
          </rPr>
          <t>Mark the cell with "X" if this is a potential cause to be investigated below</t>
        </r>
      </text>
    </comment>
    <comment ref="L88" authorId="0" shapeId="0" xr:uid="{C4B8CD26-4E77-4080-846A-49ED13C91410}">
      <text>
        <r>
          <rPr>
            <b/>
            <sz val="10"/>
            <color indexed="81"/>
            <rFont val="Tahoma"/>
            <family val="2"/>
          </rPr>
          <t>These are only standard suggestions, you can replace with specific ones</t>
        </r>
      </text>
    </comment>
    <comment ref="S88" authorId="0" shapeId="0" xr:uid="{32EDC596-388D-43B6-8E22-7206C4D709EA}">
      <text>
        <r>
          <rPr>
            <b/>
            <sz val="10"/>
            <color indexed="81"/>
            <rFont val="Tahoma"/>
            <family val="2"/>
          </rPr>
          <t>Mark the cell with "X" if this is a potential cause to be investigated below</t>
        </r>
      </text>
    </comment>
    <comment ref="T88" authorId="0" shapeId="0" xr:uid="{90DF420C-1F40-41CC-B265-FAB81A442266}">
      <text>
        <r>
          <rPr>
            <b/>
            <sz val="10"/>
            <color indexed="81"/>
            <rFont val="Tahoma"/>
            <family val="2"/>
          </rPr>
          <t>These are only standard suggestions, you can replace with specific ones</t>
        </r>
      </text>
    </comment>
    <comment ref="C89" authorId="0" shapeId="0" xr:uid="{DE74B542-FFA6-49AC-AA5A-96A8E3C13EA2}">
      <text>
        <r>
          <rPr>
            <b/>
            <sz val="10"/>
            <color indexed="81"/>
            <rFont val="Tahoma"/>
            <family val="2"/>
          </rPr>
          <t>Mark the cell with "X" if this is a potential cause to be investigated below</t>
        </r>
      </text>
    </comment>
    <comment ref="D89" authorId="0" shapeId="0" xr:uid="{C92C6621-4FEE-4DBD-954D-8AD930DD686D}">
      <text>
        <r>
          <rPr>
            <b/>
            <sz val="10"/>
            <color indexed="81"/>
            <rFont val="Tahoma"/>
            <family val="2"/>
          </rPr>
          <t>These are only standard suggestions, you can replace with specific ones</t>
        </r>
      </text>
    </comment>
    <comment ref="K89" authorId="0" shapeId="0" xr:uid="{EC7EF092-B0CB-4BEE-BBE3-3E9A2C5DC7C6}">
      <text>
        <r>
          <rPr>
            <b/>
            <sz val="10"/>
            <color indexed="81"/>
            <rFont val="Tahoma"/>
            <family val="2"/>
          </rPr>
          <t>Mark the cell with "X" if this is a potential cause to be investigated below</t>
        </r>
      </text>
    </comment>
    <comment ref="L89" authorId="0" shapeId="0" xr:uid="{37396C1E-683E-4188-8B19-DAA3AC12AA28}">
      <text>
        <r>
          <rPr>
            <b/>
            <sz val="10"/>
            <color indexed="81"/>
            <rFont val="Tahoma"/>
            <family val="2"/>
          </rPr>
          <t>These are only standard suggestions, you can replace with specific ones</t>
        </r>
      </text>
    </comment>
    <comment ref="S89" authorId="0" shapeId="0" xr:uid="{A644E43A-B113-492C-9013-E9DCB90C16E0}">
      <text>
        <r>
          <rPr>
            <b/>
            <sz val="10"/>
            <color indexed="81"/>
            <rFont val="Tahoma"/>
            <family val="2"/>
          </rPr>
          <t>Mark the cell with "X" if this is a potential cause to be investigated below</t>
        </r>
      </text>
    </comment>
    <comment ref="T89" authorId="0" shapeId="0" xr:uid="{1DC55237-8627-4383-AA5E-95791A93786F}">
      <text>
        <r>
          <rPr>
            <b/>
            <sz val="10"/>
            <color indexed="81"/>
            <rFont val="Tahoma"/>
            <family val="2"/>
          </rPr>
          <t>These are only standard suggestions, you can replace with specific ones</t>
        </r>
      </text>
    </comment>
    <comment ref="C90" authorId="0" shapeId="0" xr:uid="{EE7C3C9D-F4B6-40DA-A8BE-3029DBFAB623}">
      <text>
        <r>
          <rPr>
            <b/>
            <sz val="10"/>
            <color indexed="81"/>
            <rFont val="Tahoma"/>
            <family val="2"/>
          </rPr>
          <t>Mark the cell with "X" if this is a potential cause to be investigated below</t>
        </r>
      </text>
    </comment>
    <comment ref="D90" authorId="0" shapeId="0" xr:uid="{F23C3596-2FE6-4D2F-B800-3542A6EDCD2D}">
      <text>
        <r>
          <rPr>
            <b/>
            <sz val="10"/>
            <color indexed="81"/>
            <rFont val="Tahoma"/>
            <family val="2"/>
          </rPr>
          <t>These are only standard suggestions, you can replace with specific ones</t>
        </r>
      </text>
    </comment>
    <comment ref="K90" authorId="0" shapeId="0" xr:uid="{38B15E93-DAB9-4849-8830-2C6491ED17D6}">
      <text>
        <r>
          <rPr>
            <b/>
            <sz val="10"/>
            <color indexed="81"/>
            <rFont val="Tahoma"/>
            <family val="2"/>
          </rPr>
          <t>Mark the cell with "X" if this is a potential cause to be investigated below</t>
        </r>
      </text>
    </comment>
    <comment ref="L90" authorId="0" shapeId="0" xr:uid="{3EC10269-8EBE-4DD3-AE5B-0DCD936099EF}">
      <text>
        <r>
          <rPr>
            <b/>
            <sz val="10"/>
            <color indexed="81"/>
            <rFont val="Tahoma"/>
            <family val="2"/>
          </rPr>
          <t>These are only standard suggestions, you can replace with specific ones</t>
        </r>
      </text>
    </comment>
    <comment ref="S90" authorId="0" shapeId="0" xr:uid="{97D44474-F8FB-45FE-8B22-28064AB2A425}">
      <text>
        <r>
          <rPr>
            <b/>
            <sz val="10"/>
            <color indexed="81"/>
            <rFont val="Tahoma"/>
            <family val="2"/>
          </rPr>
          <t>Mark the cell with "X" if this is a potential cause to be investigated below</t>
        </r>
      </text>
    </comment>
    <comment ref="T90" authorId="0" shapeId="0" xr:uid="{BCE8B4AE-1A1C-419B-BC41-80C6DCCF46D3}">
      <text>
        <r>
          <rPr>
            <b/>
            <sz val="10"/>
            <color indexed="81"/>
            <rFont val="Tahoma"/>
            <family val="2"/>
          </rPr>
          <t>These are only standard suggestions, you can replace with specific ones</t>
        </r>
      </text>
    </comment>
    <comment ref="C91" authorId="0" shapeId="0" xr:uid="{5639BE3E-C9A1-4CB4-9B8C-9D589D956ADB}">
      <text>
        <r>
          <rPr>
            <b/>
            <sz val="10"/>
            <color indexed="81"/>
            <rFont val="Tahoma"/>
            <family val="2"/>
          </rPr>
          <t>Mark the cell with "X" if this is a potential cause to be investigated below</t>
        </r>
      </text>
    </comment>
    <comment ref="D91" authorId="0" shapeId="0" xr:uid="{E3D3B841-D5BA-4ED5-8A00-CB049BE3DC03}">
      <text>
        <r>
          <rPr>
            <b/>
            <sz val="10"/>
            <color indexed="81"/>
            <rFont val="Tahoma"/>
            <family val="2"/>
          </rPr>
          <t>These are only standard suggestions, you can replace with specific ones</t>
        </r>
      </text>
    </comment>
    <comment ref="K91" authorId="0" shapeId="0" xr:uid="{BA8F63DA-B937-4E6D-AB39-6B3BB81A421F}">
      <text>
        <r>
          <rPr>
            <b/>
            <sz val="10"/>
            <color indexed="81"/>
            <rFont val="Tahoma"/>
            <family val="2"/>
          </rPr>
          <t>Mark the cell with "X" if this is a potential cause to be investigated below</t>
        </r>
      </text>
    </comment>
    <comment ref="L91" authorId="0" shapeId="0" xr:uid="{06F31B0F-3733-4908-891D-BC46164358A2}">
      <text>
        <r>
          <rPr>
            <b/>
            <sz val="10"/>
            <color indexed="81"/>
            <rFont val="Tahoma"/>
            <family val="2"/>
          </rPr>
          <t>These are only standard suggestions, you can replace with specific ones</t>
        </r>
      </text>
    </comment>
    <comment ref="S91" authorId="0" shapeId="0" xr:uid="{0691312D-B520-439F-ABB3-A0432ACF7109}">
      <text>
        <r>
          <rPr>
            <b/>
            <sz val="10"/>
            <color indexed="81"/>
            <rFont val="Tahoma"/>
            <family val="2"/>
          </rPr>
          <t>Mark the cell with "X" if this is a potential cause to be investigated below</t>
        </r>
      </text>
    </comment>
    <comment ref="T91" authorId="0" shapeId="0" xr:uid="{0EAE1CEC-4B2C-4F0B-8F70-7CDB22A446B7}">
      <text>
        <r>
          <rPr>
            <b/>
            <sz val="10"/>
            <color indexed="81"/>
            <rFont val="Tahoma"/>
            <family val="2"/>
          </rPr>
          <t>These are only standard suggestions, you can replace with specific ones</t>
        </r>
      </text>
    </comment>
    <comment ref="C92" authorId="0" shapeId="0" xr:uid="{C979C6A3-948F-43F7-A1B5-C8D72ECDD59C}">
      <text>
        <r>
          <rPr>
            <b/>
            <sz val="10"/>
            <color indexed="81"/>
            <rFont val="Tahoma"/>
            <family val="2"/>
          </rPr>
          <t>Mark the cell with "X" if this is a potential cause to be investigated below</t>
        </r>
      </text>
    </comment>
    <comment ref="D92" authorId="0" shapeId="0" xr:uid="{184E7DE1-2FE1-4BF3-8A3A-531E35ECFE2A}">
      <text>
        <r>
          <rPr>
            <b/>
            <sz val="10"/>
            <color indexed="81"/>
            <rFont val="Tahoma"/>
            <family val="2"/>
          </rPr>
          <t>These are only standard suggestions, you can replace with specific ones</t>
        </r>
      </text>
    </comment>
    <comment ref="K92" authorId="0" shapeId="0" xr:uid="{CBD56FB7-3183-43F7-9036-055DE4867C64}">
      <text>
        <r>
          <rPr>
            <b/>
            <sz val="10"/>
            <color indexed="81"/>
            <rFont val="Tahoma"/>
            <family val="2"/>
          </rPr>
          <t>Mark the cell with "X" if this is a potential cause to be investigated below</t>
        </r>
      </text>
    </comment>
    <comment ref="L92" authorId="0" shapeId="0" xr:uid="{9849FEFC-1D0C-47AC-8AC1-63283306B891}">
      <text>
        <r>
          <rPr>
            <b/>
            <sz val="10"/>
            <color indexed="81"/>
            <rFont val="Tahoma"/>
            <family val="2"/>
          </rPr>
          <t>These are only standard suggestions, you can replace with specific ones</t>
        </r>
      </text>
    </comment>
    <comment ref="S92" authorId="0" shapeId="0" xr:uid="{88FD2D75-C25E-4BF8-A4DD-3427D74C3CD0}">
      <text>
        <r>
          <rPr>
            <b/>
            <sz val="10"/>
            <color indexed="81"/>
            <rFont val="Tahoma"/>
            <family val="2"/>
          </rPr>
          <t>Mark the cell with "X" if this is a potential cause to be investigated below</t>
        </r>
      </text>
    </comment>
    <comment ref="T92" authorId="0" shapeId="0" xr:uid="{E7C55BB1-A9AA-450A-93B5-CCB7F86ACCBA}">
      <text>
        <r>
          <rPr>
            <b/>
            <sz val="10"/>
            <color indexed="81"/>
            <rFont val="Tahoma"/>
            <family val="2"/>
          </rPr>
          <t>These are only standard suggestions, you can replace with specific ones</t>
        </r>
      </text>
    </comment>
    <comment ref="C93" authorId="0" shapeId="0" xr:uid="{A3760F8E-D88E-4F77-9E94-F3EAE4E6851E}">
      <text>
        <r>
          <rPr>
            <b/>
            <sz val="10"/>
            <color indexed="81"/>
            <rFont val="Tahoma"/>
            <family val="2"/>
          </rPr>
          <t>Mark the cell with "X" if this is a potential cause to be investigated below</t>
        </r>
      </text>
    </comment>
    <comment ref="D93" authorId="0" shapeId="0" xr:uid="{D1E305F0-C186-4526-9390-202EA867663C}">
      <text>
        <r>
          <rPr>
            <b/>
            <sz val="10"/>
            <color indexed="81"/>
            <rFont val="Tahoma"/>
            <family val="2"/>
          </rPr>
          <t>These are only standard suggestions, you can replace with specific ones</t>
        </r>
      </text>
    </comment>
    <comment ref="K93" authorId="0" shapeId="0" xr:uid="{D77EDF5E-6964-4BB4-B7EA-E453C3AB41F6}">
      <text>
        <r>
          <rPr>
            <b/>
            <sz val="10"/>
            <color indexed="81"/>
            <rFont val="Tahoma"/>
            <family val="2"/>
          </rPr>
          <t>Mark the cell with "X" if this is a potential cause to be investigated below</t>
        </r>
      </text>
    </comment>
    <comment ref="S93" authorId="0" shapeId="0" xr:uid="{341D0625-E811-460B-BB28-74AB6F528639}">
      <text>
        <r>
          <rPr>
            <b/>
            <sz val="10"/>
            <color indexed="81"/>
            <rFont val="Tahoma"/>
            <family val="2"/>
          </rPr>
          <t>Mark the cell with "X" if this is a potential cause to be investigated below</t>
        </r>
      </text>
    </comment>
    <comment ref="C94" authorId="0" shapeId="0" xr:uid="{8A71C872-C3C8-409C-83DC-1CB16DEF5284}">
      <text>
        <r>
          <rPr>
            <b/>
            <sz val="10"/>
            <color indexed="81"/>
            <rFont val="Tahoma"/>
            <family val="2"/>
          </rPr>
          <t>Mark the cell with "X" if this is a potential cause to be investigated below</t>
        </r>
      </text>
    </comment>
    <comment ref="D94" authorId="0" shapeId="0" xr:uid="{E5203025-79B3-4488-992D-1E698DE9CAAB}">
      <text>
        <r>
          <rPr>
            <b/>
            <sz val="10"/>
            <color indexed="81"/>
            <rFont val="Tahoma"/>
            <family val="2"/>
          </rPr>
          <t>These are only standard suggestions, you can replace with specific ones</t>
        </r>
      </text>
    </comment>
    <comment ref="K94" authorId="0" shapeId="0" xr:uid="{DAE6C835-67C3-4DB3-BCF8-5F18E8A3DA30}">
      <text>
        <r>
          <rPr>
            <b/>
            <sz val="10"/>
            <color indexed="81"/>
            <rFont val="Tahoma"/>
            <family val="2"/>
          </rPr>
          <t>Mark the cell with "X" if this is a potential cause to be investigated below</t>
        </r>
      </text>
    </comment>
    <comment ref="S94" authorId="0" shapeId="0" xr:uid="{89670027-D8A4-4C27-B826-898C5E0A425A}">
      <text>
        <r>
          <rPr>
            <b/>
            <sz val="10"/>
            <color indexed="81"/>
            <rFont val="Tahoma"/>
            <family val="2"/>
          </rPr>
          <t>Mark the cell with "X" if this is a potential cause to be investigated below</t>
        </r>
      </text>
    </comment>
    <comment ref="C95" authorId="0" shapeId="0" xr:uid="{8922DA24-60D8-4669-BDEA-08700453A764}">
      <text>
        <r>
          <rPr>
            <b/>
            <sz val="10"/>
            <color indexed="81"/>
            <rFont val="Tahoma"/>
            <family val="2"/>
          </rPr>
          <t>Mark the cell with "X" if this is a potential cause to be investigated below</t>
        </r>
      </text>
    </comment>
    <comment ref="K95" authorId="0" shapeId="0" xr:uid="{9F049DE0-16DA-4C65-826A-24ADEA9C6D33}">
      <text>
        <r>
          <rPr>
            <b/>
            <sz val="10"/>
            <color indexed="81"/>
            <rFont val="Tahoma"/>
            <family val="2"/>
          </rPr>
          <t>Mark the cell with "X" if this is a potential cause to be investigated below</t>
        </r>
      </text>
    </comment>
    <comment ref="S95" authorId="0" shapeId="0" xr:uid="{6EF1EAA9-D1BD-441E-A0FF-6CFD829507BD}">
      <text>
        <r>
          <rPr>
            <b/>
            <sz val="10"/>
            <color indexed="81"/>
            <rFont val="Tahoma"/>
            <family val="2"/>
          </rPr>
          <t>Mark the cell with "X" if this is a potential cause to be investigated below</t>
        </r>
      </text>
    </comment>
    <comment ref="B101" authorId="0" shapeId="0" xr:uid="{9724FC95-3290-4281-A88F-A83B88AA6AA9}">
      <text>
        <r>
          <rPr>
            <b/>
            <sz val="9"/>
            <color indexed="81"/>
            <rFont val="Tahoma"/>
            <family val="2"/>
          </rPr>
          <t>Type in the cause to be investigated</t>
        </r>
      </text>
    </comment>
    <comment ref="D101" authorId="0" shapeId="0" xr:uid="{2EF87C0D-2507-41C3-9C75-F572BBEE5699}">
      <text>
        <r>
          <rPr>
            <b/>
            <sz val="9"/>
            <color indexed="81"/>
            <rFont val="Tahoma"/>
            <family val="2"/>
          </rPr>
          <t xml:space="preserve">Actions details - be specific/ explicit </t>
        </r>
      </text>
    </comment>
    <comment ref="G101" authorId="0" shapeId="0" xr:uid="{DC418DCF-F5DB-4131-9443-989520886FF5}">
      <text>
        <r>
          <rPr>
            <b/>
            <sz val="9"/>
            <color indexed="81"/>
            <rFont val="Tahoma"/>
            <family val="2"/>
          </rPr>
          <t>Responsible name</t>
        </r>
      </text>
    </comment>
    <comment ref="H101" authorId="0" shapeId="0" xr:uid="{88CE096A-004C-49F7-BE6D-AFDB337D7322}">
      <text>
        <r>
          <rPr>
            <b/>
            <sz val="9"/>
            <color indexed="81"/>
            <rFont val="Tahoma"/>
            <family val="2"/>
          </rPr>
          <t>Execution date - plan</t>
        </r>
      </text>
    </comment>
    <comment ref="I101" authorId="0" shapeId="0" xr:uid="{8AF7319E-2160-4D29-8BDC-29978B4C5613}">
      <text>
        <r>
          <rPr>
            <b/>
            <sz val="9"/>
            <color indexed="81"/>
            <rFont val="Tahoma"/>
            <family val="2"/>
          </rPr>
          <t xml:space="preserve">Specific results (eg measurements), conclusions, etc 
</t>
        </r>
      </text>
    </comment>
    <comment ref="K101" authorId="0" shapeId="0" xr:uid="{12D5F490-52ED-49BD-A867-80E0AFCDB210}">
      <text>
        <r>
          <rPr>
            <b/>
            <sz val="9"/>
            <color indexed="81"/>
            <rFont val="Tahoma"/>
            <family val="2"/>
          </rPr>
          <t>5 Why investigation for the validated cause</t>
        </r>
      </text>
    </comment>
    <comment ref="N101" authorId="0" shapeId="0" xr:uid="{626BDF13-BCC7-4668-A7B3-6C0365D8A0B1}">
      <text>
        <r>
          <rPr>
            <b/>
            <sz val="9"/>
            <color indexed="81"/>
            <rFont val="Tahoma"/>
            <family val="2"/>
          </rPr>
          <t>5 Why investigation for the validated cause</t>
        </r>
      </text>
    </comment>
    <comment ref="Q101" authorId="0" shapeId="0" xr:uid="{218D35F6-3F2D-4E57-A717-A571F7051C33}">
      <text>
        <r>
          <rPr>
            <b/>
            <sz val="9"/>
            <color indexed="81"/>
            <rFont val="Tahoma"/>
            <family val="2"/>
          </rPr>
          <t>5 Why investigation for the validated cause</t>
        </r>
      </text>
    </comment>
    <comment ref="T101" authorId="0" shapeId="0" xr:uid="{1018044C-EB79-44C0-831A-DA4643327D10}">
      <text>
        <r>
          <rPr>
            <b/>
            <sz val="9"/>
            <color indexed="81"/>
            <rFont val="Tahoma"/>
            <family val="2"/>
          </rPr>
          <t>5 Why investigation for the validated cause</t>
        </r>
      </text>
    </comment>
    <comment ref="W101" authorId="0" shapeId="0" xr:uid="{B717D4C8-B977-4E5C-93CC-70882FFE2A56}">
      <text>
        <r>
          <rPr>
            <b/>
            <sz val="9"/>
            <color indexed="81"/>
            <rFont val="Tahoma"/>
            <family val="2"/>
          </rPr>
          <t>5 Why investigation for the validated cause</t>
        </r>
      </text>
    </comment>
    <comment ref="AA101" authorId="0" shapeId="0" xr:uid="{454D9AAE-9938-46E6-AFED-F4AF909C58E3}">
      <text>
        <r>
          <rPr>
            <b/>
            <sz val="9"/>
            <color indexed="81"/>
            <rFont val="Tahoma"/>
            <family val="2"/>
          </rPr>
          <t>Describe the root cause (will appear on 8D form)</t>
        </r>
      </text>
    </comment>
    <comment ref="B102" authorId="0" shapeId="0" xr:uid="{AA225094-3BAA-4F49-A9C8-1E46F4B50968}">
      <text>
        <r>
          <rPr>
            <b/>
            <sz val="9"/>
            <color indexed="81"/>
            <rFont val="Tahoma"/>
            <family val="2"/>
          </rPr>
          <t>Type in the cause to be investigated</t>
        </r>
      </text>
    </comment>
    <comment ref="D102" authorId="0" shapeId="0" xr:uid="{2315AF03-F03F-421A-9F68-AF99E2F34CC2}">
      <text>
        <r>
          <rPr>
            <b/>
            <sz val="9"/>
            <color indexed="81"/>
            <rFont val="Tahoma"/>
            <family val="2"/>
          </rPr>
          <t xml:space="preserve">Actions details - be specific/ explicit </t>
        </r>
      </text>
    </comment>
    <comment ref="G102" authorId="0" shapeId="0" xr:uid="{D3005E96-45DC-4AC1-917F-A004CB878F7D}">
      <text>
        <r>
          <rPr>
            <b/>
            <sz val="9"/>
            <color indexed="81"/>
            <rFont val="Tahoma"/>
            <family val="2"/>
          </rPr>
          <t>Responsible name</t>
        </r>
      </text>
    </comment>
    <comment ref="H102" authorId="0" shapeId="0" xr:uid="{A9059123-3E7E-49EE-973B-0C8E014131DC}">
      <text>
        <r>
          <rPr>
            <b/>
            <sz val="9"/>
            <color indexed="81"/>
            <rFont val="Tahoma"/>
            <family val="2"/>
          </rPr>
          <t>Execution date - plan</t>
        </r>
      </text>
    </comment>
    <comment ref="I102" authorId="0" shapeId="0" xr:uid="{2793C1A5-B05D-4A00-97DE-785BCBD21C52}">
      <text>
        <r>
          <rPr>
            <b/>
            <sz val="9"/>
            <color indexed="81"/>
            <rFont val="Tahoma"/>
            <family val="2"/>
          </rPr>
          <t xml:space="preserve">Specific results (eg measurements), conclusions, etc 
</t>
        </r>
      </text>
    </comment>
    <comment ref="K102" authorId="0" shapeId="0" xr:uid="{D8181CB2-3716-4606-9A1F-ED0E155AB50B}">
      <text>
        <r>
          <rPr>
            <b/>
            <sz val="9"/>
            <color indexed="81"/>
            <rFont val="Tahoma"/>
            <family val="2"/>
          </rPr>
          <t>5 Why investigation for the validated cause</t>
        </r>
      </text>
    </comment>
    <comment ref="N102" authorId="0" shapeId="0" xr:uid="{CC28C145-7FDD-440D-AE00-2FF790111892}">
      <text>
        <r>
          <rPr>
            <b/>
            <sz val="9"/>
            <color indexed="81"/>
            <rFont val="Tahoma"/>
            <family val="2"/>
          </rPr>
          <t>5 Why investigation for the validated cause</t>
        </r>
      </text>
    </comment>
    <comment ref="Q102" authorId="0" shapeId="0" xr:uid="{0D490C5B-BFC8-4D46-81D6-2C5CE52DE952}">
      <text>
        <r>
          <rPr>
            <b/>
            <sz val="9"/>
            <color indexed="81"/>
            <rFont val="Tahoma"/>
            <family val="2"/>
          </rPr>
          <t>5 Why investigation for the validated cause</t>
        </r>
      </text>
    </comment>
    <comment ref="T102" authorId="0" shapeId="0" xr:uid="{BEACED7F-0FEA-496C-A3B7-16529660FB66}">
      <text>
        <r>
          <rPr>
            <b/>
            <sz val="9"/>
            <color indexed="81"/>
            <rFont val="Tahoma"/>
            <family val="2"/>
          </rPr>
          <t>5 Why investigation for the validated cause</t>
        </r>
      </text>
    </comment>
    <comment ref="W102" authorId="0" shapeId="0" xr:uid="{F3342D6E-A26D-4C02-8149-8FB786AE8EE7}">
      <text>
        <r>
          <rPr>
            <b/>
            <sz val="9"/>
            <color indexed="81"/>
            <rFont val="Tahoma"/>
            <family val="2"/>
          </rPr>
          <t>5 Why investigation for the validated cause</t>
        </r>
      </text>
    </comment>
    <comment ref="AA102" authorId="0" shapeId="0" xr:uid="{1CAB59E9-2C5F-4E20-8ECB-3F5D16D8B42B}">
      <text>
        <r>
          <rPr>
            <b/>
            <sz val="9"/>
            <color indexed="81"/>
            <rFont val="Tahoma"/>
            <family val="2"/>
          </rPr>
          <t>Describe the root cause (will appear on 8D form)</t>
        </r>
      </text>
    </comment>
    <comment ref="B103" authorId="0" shapeId="0" xr:uid="{79B3982F-45B1-4C92-8771-FF7940FE234B}">
      <text>
        <r>
          <rPr>
            <b/>
            <sz val="9"/>
            <color indexed="81"/>
            <rFont val="Tahoma"/>
            <family val="2"/>
          </rPr>
          <t>Type in the cause to be investigated</t>
        </r>
      </text>
    </comment>
    <comment ref="D103" authorId="0" shapeId="0" xr:uid="{3A4CA86C-891C-4E87-B0AA-0C68018B9BCF}">
      <text>
        <r>
          <rPr>
            <b/>
            <sz val="9"/>
            <color indexed="81"/>
            <rFont val="Tahoma"/>
            <family val="2"/>
          </rPr>
          <t xml:space="preserve">Actions details - be specific/ explicit </t>
        </r>
      </text>
    </comment>
    <comment ref="G103" authorId="0" shapeId="0" xr:uid="{40648E90-F1CA-4A6F-8A92-33750F0EAAFB}">
      <text>
        <r>
          <rPr>
            <b/>
            <sz val="9"/>
            <color indexed="81"/>
            <rFont val="Tahoma"/>
            <family val="2"/>
          </rPr>
          <t>Responsible name</t>
        </r>
      </text>
    </comment>
    <comment ref="H103" authorId="0" shapeId="0" xr:uid="{C9D50A45-9A94-4B1B-8214-483337C62085}">
      <text>
        <r>
          <rPr>
            <b/>
            <sz val="9"/>
            <color indexed="81"/>
            <rFont val="Tahoma"/>
            <family val="2"/>
          </rPr>
          <t>Execution date - plan</t>
        </r>
      </text>
    </comment>
    <comment ref="I103" authorId="0" shapeId="0" xr:uid="{15FD760E-22EF-4FAF-8E41-994BAE2903EC}">
      <text>
        <r>
          <rPr>
            <b/>
            <sz val="9"/>
            <color indexed="81"/>
            <rFont val="Tahoma"/>
            <family val="2"/>
          </rPr>
          <t xml:space="preserve">Specific results (eg measurements), conclusions, etc 
</t>
        </r>
      </text>
    </comment>
    <comment ref="K103" authorId="0" shapeId="0" xr:uid="{973265D8-C65B-4B64-9A44-D045BB9758B1}">
      <text>
        <r>
          <rPr>
            <b/>
            <sz val="9"/>
            <color indexed="81"/>
            <rFont val="Tahoma"/>
            <family val="2"/>
          </rPr>
          <t>5 Why investigation for the validated cause</t>
        </r>
      </text>
    </comment>
    <comment ref="N103" authorId="0" shapeId="0" xr:uid="{379444DA-7DDE-439D-AD70-A0B10E7B300F}">
      <text>
        <r>
          <rPr>
            <b/>
            <sz val="9"/>
            <color indexed="81"/>
            <rFont val="Tahoma"/>
            <family val="2"/>
          </rPr>
          <t>5 Why investigation for the validated cause</t>
        </r>
      </text>
    </comment>
    <comment ref="Q103" authorId="0" shapeId="0" xr:uid="{598216A0-443F-4D06-822C-C1CF523D8E91}">
      <text>
        <r>
          <rPr>
            <b/>
            <sz val="9"/>
            <color indexed="81"/>
            <rFont val="Tahoma"/>
            <family val="2"/>
          </rPr>
          <t>5 Why investigation for the validated cause</t>
        </r>
      </text>
    </comment>
    <comment ref="T103" authorId="0" shapeId="0" xr:uid="{B901A889-5A81-404D-BD33-5A4F00C0244F}">
      <text>
        <r>
          <rPr>
            <b/>
            <sz val="9"/>
            <color indexed="81"/>
            <rFont val="Tahoma"/>
            <family val="2"/>
          </rPr>
          <t>5 Why investigation for the validated cause</t>
        </r>
      </text>
    </comment>
    <comment ref="W103" authorId="0" shapeId="0" xr:uid="{9AAFB127-66D2-4AB0-B0E0-6F70F9D0F8EE}">
      <text>
        <r>
          <rPr>
            <b/>
            <sz val="9"/>
            <color indexed="81"/>
            <rFont val="Tahoma"/>
            <family val="2"/>
          </rPr>
          <t>5 Why investigation for the validated cause</t>
        </r>
      </text>
    </comment>
    <comment ref="AA103" authorId="0" shapeId="0" xr:uid="{592D9E5E-2F9E-4AE8-BD0B-450C7BFF8366}">
      <text>
        <r>
          <rPr>
            <b/>
            <sz val="9"/>
            <color indexed="81"/>
            <rFont val="Tahoma"/>
            <family val="2"/>
          </rPr>
          <t>Describe the root cause (will appear on 8D form)</t>
        </r>
      </text>
    </comment>
    <comment ref="B104" authorId="0" shapeId="0" xr:uid="{30942A68-CBCE-477D-915D-D89B526C0B7D}">
      <text>
        <r>
          <rPr>
            <b/>
            <sz val="9"/>
            <color indexed="81"/>
            <rFont val="Tahoma"/>
            <family val="2"/>
          </rPr>
          <t>Type in the cause to be investigated</t>
        </r>
      </text>
    </comment>
    <comment ref="D104" authorId="0" shapeId="0" xr:uid="{850B5AC7-5BE2-4315-9E14-8F8BBB7D1E97}">
      <text>
        <r>
          <rPr>
            <b/>
            <sz val="9"/>
            <color indexed="81"/>
            <rFont val="Tahoma"/>
            <family val="2"/>
          </rPr>
          <t xml:space="preserve">Actions details - be specific/ explicit </t>
        </r>
      </text>
    </comment>
    <comment ref="G104" authorId="0" shapeId="0" xr:uid="{4601409C-CA80-4F92-8544-FFA38B0B73C6}">
      <text>
        <r>
          <rPr>
            <b/>
            <sz val="9"/>
            <color indexed="81"/>
            <rFont val="Tahoma"/>
            <family val="2"/>
          </rPr>
          <t>Responsible name</t>
        </r>
      </text>
    </comment>
    <comment ref="H104" authorId="0" shapeId="0" xr:uid="{905372FB-DCE0-494C-8B84-AFC447A4513D}">
      <text>
        <r>
          <rPr>
            <b/>
            <sz val="9"/>
            <color indexed="81"/>
            <rFont val="Tahoma"/>
            <family val="2"/>
          </rPr>
          <t>Execution date - plan</t>
        </r>
      </text>
    </comment>
    <comment ref="I104" authorId="0" shapeId="0" xr:uid="{8989F1B9-9E3E-4BB8-869A-9806AED11AE9}">
      <text>
        <r>
          <rPr>
            <b/>
            <sz val="9"/>
            <color indexed="81"/>
            <rFont val="Tahoma"/>
            <family val="2"/>
          </rPr>
          <t xml:space="preserve">Specific results (eg measurements), conclusions, etc 
</t>
        </r>
      </text>
    </comment>
    <comment ref="K104" authorId="0" shapeId="0" xr:uid="{F1EF4583-64A8-4CBD-8EFB-097CE77BD87E}">
      <text>
        <r>
          <rPr>
            <b/>
            <sz val="9"/>
            <color indexed="81"/>
            <rFont val="Tahoma"/>
            <family val="2"/>
          </rPr>
          <t>5 Why investigation for the validated cause</t>
        </r>
      </text>
    </comment>
    <comment ref="N104" authorId="0" shapeId="0" xr:uid="{32FF9EA9-D93A-42C5-87C6-5B88610AEB6A}">
      <text>
        <r>
          <rPr>
            <b/>
            <sz val="9"/>
            <color indexed="81"/>
            <rFont val="Tahoma"/>
            <family val="2"/>
          </rPr>
          <t>5 Why investigation for the validated cause</t>
        </r>
      </text>
    </comment>
    <comment ref="Q104" authorId="0" shapeId="0" xr:uid="{0CA6A31E-66B1-451D-933F-7809168ED8B0}">
      <text>
        <r>
          <rPr>
            <b/>
            <sz val="9"/>
            <color indexed="81"/>
            <rFont val="Tahoma"/>
            <family val="2"/>
          </rPr>
          <t>5 Why investigation for the validated cause</t>
        </r>
      </text>
    </comment>
    <comment ref="T104" authorId="0" shapeId="0" xr:uid="{176223D1-ABFA-4E34-B622-1DED810F595E}">
      <text>
        <r>
          <rPr>
            <b/>
            <sz val="9"/>
            <color indexed="81"/>
            <rFont val="Tahoma"/>
            <family val="2"/>
          </rPr>
          <t>5 Why investigation for the validated cause</t>
        </r>
      </text>
    </comment>
    <comment ref="W104" authorId="0" shapeId="0" xr:uid="{6F20A8FC-E732-41C7-91EF-BFADE98CDDE2}">
      <text>
        <r>
          <rPr>
            <b/>
            <sz val="9"/>
            <color indexed="81"/>
            <rFont val="Tahoma"/>
            <family val="2"/>
          </rPr>
          <t>5 Why investigation for the validated cause</t>
        </r>
      </text>
    </comment>
    <comment ref="AA104" authorId="0" shapeId="0" xr:uid="{3CFC2E68-AE39-4E17-BCBB-1A2D8E89960F}">
      <text>
        <r>
          <rPr>
            <b/>
            <sz val="9"/>
            <color indexed="81"/>
            <rFont val="Tahoma"/>
            <family val="2"/>
          </rPr>
          <t>Describe the root cause (will appear on 8D form)</t>
        </r>
      </text>
    </comment>
    <comment ref="B105" authorId="0" shapeId="0" xr:uid="{0CE6B034-A0D1-4AB7-9B8C-EB1C98C02C11}">
      <text>
        <r>
          <rPr>
            <b/>
            <sz val="9"/>
            <color indexed="81"/>
            <rFont val="Tahoma"/>
            <family val="2"/>
          </rPr>
          <t>Type in the cause to be investigated</t>
        </r>
      </text>
    </comment>
    <comment ref="D105" authorId="0" shapeId="0" xr:uid="{A5CFA4F3-6753-4695-8A36-09C2E96C0BA0}">
      <text>
        <r>
          <rPr>
            <b/>
            <sz val="9"/>
            <color indexed="81"/>
            <rFont val="Tahoma"/>
            <family val="2"/>
          </rPr>
          <t xml:space="preserve">Actions details - be specific/ explicit </t>
        </r>
      </text>
    </comment>
    <comment ref="G105" authorId="0" shapeId="0" xr:uid="{8A29C1F5-ACF2-41AB-ACEA-A82F3E2C72F7}">
      <text>
        <r>
          <rPr>
            <b/>
            <sz val="9"/>
            <color indexed="81"/>
            <rFont val="Tahoma"/>
            <family val="2"/>
          </rPr>
          <t>Responsible name</t>
        </r>
      </text>
    </comment>
    <comment ref="H105" authorId="0" shapeId="0" xr:uid="{30659D4A-867F-48B1-993E-D3D69BB3AC7C}">
      <text>
        <r>
          <rPr>
            <b/>
            <sz val="9"/>
            <color indexed="81"/>
            <rFont val="Tahoma"/>
            <family val="2"/>
          </rPr>
          <t>Execution date - plan</t>
        </r>
      </text>
    </comment>
    <comment ref="I105" authorId="0" shapeId="0" xr:uid="{1D1596B0-3C30-4E76-8D74-3919BCD94E6C}">
      <text>
        <r>
          <rPr>
            <b/>
            <sz val="9"/>
            <color indexed="81"/>
            <rFont val="Tahoma"/>
            <family val="2"/>
          </rPr>
          <t xml:space="preserve">Specific results (eg measurements), conclusions, etc 
</t>
        </r>
      </text>
    </comment>
    <comment ref="K105" authorId="0" shapeId="0" xr:uid="{D8547DC0-484E-4A53-9A52-B2523C66B4B5}">
      <text>
        <r>
          <rPr>
            <b/>
            <sz val="9"/>
            <color indexed="81"/>
            <rFont val="Tahoma"/>
            <family val="2"/>
          </rPr>
          <t>5 Why investigation for the validated cause</t>
        </r>
      </text>
    </comment>
    <comment ref="N105" authorId="0" shapeId="0" xr:uid="{4C40163F-CD6B-4D81-A741-01153DDA7A2F}">
      <text>
        <r>
          <rPr>
            <b/>
            <sz val="9"/>
            <color indexed="81"/>
            <rFont val="Tahoma"/>
            <family val="2"/>
          </rPr>
          <t>5 Why investigation for the validated cause</t>
        </r>
      </text>
    </comment>
    <comment ref="Q105" authorId="0" shapeId="0" xr:uid="{2740AD7A-DB64-4F4E-947E-9F7DCE49F0F8}">
      <text>
        <r>
          <rPr>
            <b/>
            <sz val="9"/>
            <color indexed="81"/>
            <rFont val="Tahoma"/>
            <family val="2"/>
          </rPr>
          <t>5 Why investigation for the validated cause</t>
        </r>
      </text>
    </comment>
    <comment ref="T105" authorId="0" shapeId="0" xr:uid="{97E820D5-A509-4D0F-A6AD-5D7C8713F3A7}">
      <text>
        <r>
          <rPr>
            <b/>
            <sz val="9"/>
            <color indexed="81"/>
            <rFont val="Tahoma"/>
            <family val="2"/>
          </rPr>
          <t>5 Why investigation for the validated cause</t>
        </r>
      </text>
    </comment>
    <comment ref="W105" authorId="0" shapeId="0" xr:uid="{80CDD3BF-7331-43BF-89E2-81CF6A419129}">
      <text>
        <r>
          <rPr>
            <b/>
            <sz val="9"/>
            <color indexed="81"/>
            <rFont val="Tahoma"/>
            <family val="2"/>
          </rPr>
          <t>5 Why investigation for the validated cause</t>
        </r>
      </text>
    </comment>
    <comment ref="AA105" authorId="0" shapeId="0" xr:uid="{55722F49-5E91-4666-B16A-1B5902AF4904}">
      <text>
        <r>
          <rPr>
            <b/>
            <sz val="9"/>
            <color indexed="81"/>
            <rFont val="Tahoma"/>
            <family val="2"/>
          </rPr>
          <t>Describe the root cause (will appear on 8D form)</t>
        </r>
      </text>
    </comment>
    <comment ref="B106" authorId="0" shapeId="0" xr:uid="{0DA56F61-F454-453D-BB02-D1DEC3F44E45}">
      <text>
        <r>
          <rPr>
            <b/>
            <sz val="9"/>
            <color indexed="81"/>
            <rFont val="Tahoma"/>
            <family val="2"/>
          </rPr>
          <t>Type in the cause to be investigated</t>
        </r>
      </text>
    </comment>
    <comment ref="D106" authorId="0" shapeId="0" xr:uid="{02716244-B558-4132-94AA-6F130B7C71F8}">
      <text>
        <r>
          <rPr>
            <b/>
            <sz val="9"/>
            <color indexed="81"/>
            <rFont val="Tahoma"/>
            <family val="2"/>
          </rPr>
          <t xml:space="preserve">Actions details - be specific/ explicit </t>
        </r>
      </text>
    </comment>
    <comment ref="G106" authorId="0" shapeId="0" xr:uid="{AE8208AE-FFD9-405C-9338-789F2EC65308}">
      <text>
        <r>
          <rPr>
            <b/>
            <sz val="9"/>
            <color indexed="81"/>
            <rFont val="Tahoma"/>
            <family val="2"/>
          </rPr>
          <t>Responsible name</t>
        </r>
      </text>
    </comment>
    <comment ref="H106" authorId="0" shapeId="0" xr:uid="{9AC4F41A-E2D0-4508-849C-8C6852F34958}">
      <text>
        <r>
          <rPr>
            <b/>
            <sz val="9"/>
            <color indexed="81"/>
            <rFont val="Tahoma"/>
            <family val="2"/>
          </rPr>
          <t>Execution date - plan</t>
        </r>
      </text>
    </comment>
    <comment ref="I106" authorId="0" shapeId="0" xr:uid="{CA04353C-6091-423B-AF8C-B05CA69D018E}">
      <text>
        <r>
          <rPr>
            <b/>
            <sz val="9"/>
            <color indexed="81"/>
            <rFont val="Tahoma"/>
            <family val="2"/>
          </rPr>
          <t xml:space="preserve">Specific results (eg measurements), conclusions, etc 
</t>
        </r>
      </text>
    </comment>
    <comment ref="K106" authorId="0" shapeId="0" xr:uid="{EBEE6251-A9B8-49F8-9B5E-1B660C2436A5}">
      <text>
        <r>
          <rPr>
            <b/>
            <sz val="9"/>
            <color indexed="81"/>
            <rFont val="Tahoma"/>
            <family val="2"/>
          </rPr>
          <t>5 Why investigation for the validated cause</t>
        </r>
      </text>
    </comment>
    <comment ref="N106" authorId="0" shapeId="0" xr:uid="{D92A765E-ADCD-4AC4-B301-DE61BCA2310C}">
      <text>
        <r>
          <rPr>
            <b/>
            <sz val="9"/>
            <color indexed="81"/>
            <rFont val="Tahoma"/>
            <family val="2"/>
          </rPr>
          <t>5 Why investigation for the validated cause</t>
        </r>
      </text>
    </comment>
    <comment ref="Q106" authorId="0" shapeId="0" xr:uid="{B68C89EB-BFA9-49BB-BE20-0D6E738C0705}">
      <text>
        <r>
          <rPr>
            <b/>
            <sz val="9"/>
            <color indexed="81"/>
            <rFont val="Tahoma"/>
            <family val="2"/>
          </rPr>
          <t>5 Why investigation for the validated cause</t>
        </r>
      </text>
    </comment>
    <comment ref="T106" authorId="0" shapeId="0" xr:uid="{05699DC8-25D6-4373-BD7F-19408B09F2C6}">
      <text>
        <r>
          <rPr>
            <b/>
            <sz val="9"/>
            <color indexed="81"/>
            <rFont val="Tahoma"/>
            <family val="2"/>
          </rPr>
          <t>5 Why investigation for the validated cause</t>
        </r>
      </text>
    </comment>
    <comment ref="W106" authorId="0" shapeId="0" xr:uid="{E2F9AE2C-1CBB-44AC-B6A1-D99F5F91F121}">
      <text>
        <r>
          <rPr>
            <b/>
            <sz val="9"/>
            <color indexed="81"/>
            <rFont val="Tahoma"/>
            <family val="2"/>
          </rPr>
          <t>5 Why investigation for the validated cause</t>
        </r>
      </text>
    </comment>
    <comment ref="AA106" authorId="0" shapeId="0" xr:uid="{2A06EB9C-6159-4766-AFB5-B985405CBF45}">
      <text>
        <r>
          <rPr>
            <b/>
            <sz val="9"/>
            <color indexed="81"/>
            <rFont val="Tahoma"/>
            <family val="2"/>
          </rPr>
          <t>Describe the root cause (will appear on 8D form)</t>
        </r>
      </text>
    </comment>
    <comment ref="B107" authorId="0" shapeId="0" xr:uid="{5F27031E-3079-4CAF-BA91-A44B4FB93267}">
      <text>
        <r>
          <rPr>
            <b/>
            <sz val="9"/>
            <color indexed="81"/>
            <rFont val="Tahoma"/>
            <family val="2"/>
          </rPr>
          <t>Type in the cause to be investigated</t>
        </r>
      </text>
    </comment>
    <comment ref="D107" authorId="0" shapeId="0" xr:uid="{4F411B51-9108-4091-A23D-E0E796101E00}">
      <text>
        <r>
          <rPr>
            <b/>
            <sz val="9"/>
            <color indexed="81"/>
            <rFont val="Tahoma"/>
            <family val="2"/>
          </rPr>
          <t xml:space="preserve">Actions details - be specific/ explicit </t>
        </r>
      </text>
    </comment>
    <comment ref="G107" authorId="0" shapeId="0" xr:uid="{93950442-A1C0-4AAF-A08F-5EE8552A633D}">
      <text>
        <r>
          <rPr>
            <b/>
            <sz val="9"/>
            <color indexed="81"/>
            <rFont val="Tahoma"/>
            <family val="2"/>
          </rPr>
          <t>Responsible name</t>
        </r>
      </text>
    </comment>
    <comment ref="H107" authorId="0" shapeId="0" xr:uid="{4BBB0CFB-628D-426B-8980-C78EBEEA469D}">
      <text>
        <r>
          <rPr>
            <b/>
            <sz val="9"/>
            <color indexed="81"/>
            <rFont val="Tahoma"/>
            <family val="2"/>
          </rPr>
          <t>Execution date - plan</t>
        </r>
      </text>
    </comment>
    <comment ref="I107" authorId="0" shapeId="0" xr:uid="{9F0F770B-F054-4918-A0D1-3D5D598248C9}">
      <text>
        <r>
          <rPr>
            <b/>
            <sz val="9"/>
            <color indexed="81"/>
            <rFont val="Tahoma"/>
            <family val="2"/>
          </rPr>
          <t xml:space="preserve">Specific results (eg measurements), conclusions, etc 
</t>
        </r>
      </text>
    </comment>
    <comment ref="K107" authorId="0" shapeId="0" xr:uid="{DD0E5EAF-9B2B-4738-BAE4-A0B173BD9F97}">
      <text>
        <r>
          <rPr>
            <b/>
            <sz val="9"/>
            <color indexed="81"/>
            <rFont val="Tahoma"/>
            <family val="2"/>
          </rPr>
          <t>5 Why investigation for the validated cause</t>
        </r>
      </text>
    </comment>
    <comment ref="N107" authorId="0" shapeId="0" xr:uid="{B210301C-4789-49D0-82FA-09B01729C278}">
      <text>
        <r>
          <rPr>
            <b/>
            <sz val="9"/>
            <color indexed="81"/>
            <rFont val="Tahoma"/>
            <family val="2"/>
          </rPr>
          <t>5 Why investigation for the validated cause</t>
        </r>
      </text>
    </comment>
    <comment ref="Q107" authorId="0" shapeId="0" xr:uid="{E8299C20-52DF-4E25-B536-FA7B1B83F8FB}">
      <text>
        <r>
          <rPr>
            <b/>
            <sz val="9"/>
            <color indexed="81"/>
            <rFont val="Tahoma"/>
            <family val="2"/>
          </rPr>
          <t>5 Why investigation for the validated cause</t>
        </r>
      </text>
    </comment>
    <comment ref="T107" authorId="0" shapeId="0" xr:uid="{23254B98-ECAA-4A0A-8930-5D889770A693}">
      <text>
        <r>
          <rPr>
            <b/>
            <sz val="9"/>
            <color indexed="81"/>
            <rFont val="Tahoma"/>
            <family val="2"/>
          </rPr>
          <t>5 Why investigation for the validated cause</t>
        </r>
      </text>
    </comment>
    <comment ref="W107" authorId="0" shapeId="0" xr:uid="{73388466-8FF4-47F3-A6D2-7E01984E19B9}">
      <text>
        <r>
          <rPr>
            <b/>
            <sz val="9"/>
            <color indexed="81"/>
            <rFont val="Tahoma"/>
            <family val="2"/>
          </rPr>
          <t>5 Why investigation for the validated cause</t>
        </r>
      </text>
    </comment>
    <comment ref="AA107" authorId="0" shapeId="0" xr:uid="{2A338855-DB3C-4430-809B-F195A98F1F54}">
      <text>
        <r>
          <rPr>
            <b/>
            <sz val="9"/>
            <color indexed="81"/>
            <rFont val="Tahoma"/>
            <family val="2"/>
          </rPr>
          <t>Describe the root cause (will appear on 8D form)</t>
        </r>
      </text>
    </comment>
    <comment ref="B108" authorId="0" shapeId="0" xr:uid="{5B16E921-475D-465C-BB15-5A8A75ED4C58}">
      <text>
        <r>
          <rPr>
            <b/>
            <sz val="9"/>
            <color indexed="81"/>
            <rFont val="Tahoma"/>
            <family val="2"/>
          </rPr>
          <t>Type in the cause to be investigated</t>
        </r>
      </text>
    </comment>
    <comment ref="D108" authorId="0" shapeId="0" xr:uid="{56C50D21-824D-4814-A433-6EA583823655}">
      <text>
        <r>
          <rPr>
            <b/>
            <sz val="9"/>
            <color indexed="81"/>
            <rFont val="Tahoma"/>
            <family val="2"/>
          </rPr>
          <t xml:space="preserve">Actions details - be specific/ explicit </t>
        </r>
      </text>
    </comment>
    <comment ref="G108" authorId="0" shapeId="0" xr:uid="{D7B55AE4-DA65-472B-AF97-BB6D1087ABAF}">
      <text>
        <r>
          <rPr>
            <b/>
            <sz val="9"/>
            <color indexed="81"/>
            <rFont val="Tahoma"/>
            <family val="2"/>
          </rPr>
          <t>Responsible name</t>
        </r>
      </text>
    </comment>
    <comment ref="H108" authorId="0" shapeId="0" xr:uid="{E2446F88-E6DC-4746-BB84-51E18285F21C}">
      <text>
        <r>
          <rPr>
            <b/>
            <sz val="9"/>
            <color indexed="81"/>
            <rFont val="Tahoma"/>
            <family val="2"/>
          </rPr>
          <t>Execution date - plan</t>
        </r>
      </text>
    </comment>
    <comment ref="I108" authorId="0" shapeId="0" xr:uid="{0B58989F-512A-487E-80AA-C90C9B989801}">
      <text>
        <r>
          <rPr>
            <b/>
            <sz val="9"/>
            <color indexed="81"/>
            <rFont val="Tahoma"/>
            <family val="2"/>
          </rPr>
          <t xml:space="preserve">Specific results (eg measurements), conclusions, etc 
</t>
        </r>
      </text>
    </comment>
    <comment ref="K108" authorId="0" shapeId="0" xr:uid="{620EDE54-ADD3-4EDD-8001-21A02D999892}">
      <text>
        <r>
          <rPr>
            <b/>
            <sz val="9"/>
            <color indexed="81"/>
            <rFont val="Tahoma"/>
            <family val="2"/>
          </rPr>
          <t>5 Why investigation for the validated cause</t>
        </r>
      </text>
    </comment>
    <comment ref="N108" authorId="0" shapeId="0" xr:uid="{C5955B75-B700-465C-B8CB-188C8224DFC2}">
      <text>
        <r>
          <rPr>
            <b/>
            <sz val="9"/>
            <color indexed="81"/>
            <rFont val="Tahoma"/>
            <family val="2"/>
          </rPr>
          <t>5 Why investigation for the validated cause</t>
        </r>
      </text>
    </comment>
    <comment ref="Q108" authorId="0" shapeId="0" xr:uid="{E2C727ED-71E5-4A65-B26A-02C50841E44D}">
      <text>
        <r>
          <rPr>
            <b/>
            <sz val="9"/>
            <color indexed="81"/>
            <rFont val="Tahoma"/>
            <family val="2"/>
          </rPr>
          <t>5 Why investigation for the validated cause</t>
        </r>
      </text>
    </comment>
    <comment ref="T108" authorId="0" shapeId="0" xr:uid="{D4744C6D-04FE-4E2B-B164-DC17780750E2}">
      <text>
        <r>
          <rPr>
            <b/>
            <sz val="9"/>
            <color indexed="81"/>
            <rFont val="Tahoma"/>
            <family val="2"/>
          </rPr>
          <t>5 Why investigation for the validated cause</t>
        </r>
      </text>
    </comment>
    <comment ref="W108" authorId="0" shapeId="0" xr:uid="{E7C20C9D-51BB-416F-824A-4490C3887E93}">
      <text>
        <r>
          <rPr>
            <b/>
            <sz val="9"/>
            <color indexed="81"/>
            <rFont val="Tahoma"/>
            <family val="2"/>
          </rPr>
          <t>5 Why investigation for the validated cause</t>
        </r>
      </text>
    </comment>
    <comment ref="AA108" authorId="0" shapeId="0" xr:uid="{8215D446-AFE8-47F1-92A2-3948D9D9412B}">
      <text>
        <r>
          <rPr>
            <b/>
            <sz val="9"/>
            <color indexed="81"/>
            <rFont val="Tahoma"/>
            <family val="2"/>
          </rPr>
          <t>Describe the root cause (will appear on 8D form)</t>
        </r>
      </text>
    </comment>
    <comment ref="B109" authorId="0" shapeId="0" xr:uid="{7F0B52F9-E3B7-4C55-B483-1F20174ED827}">
      <text>
        <r>
          <rPr>
            <b/>
            <sz val="9"/>
            <color indexed="81"/>
            <rFont val="Tahoma"/>
            <family val="2"/>
          </rPr>
          <t>Type in the cause to be investigated</t>
        </r>
      </text>
    </comment>
    <comment ref="D109" authorId="0" shapeId="0" xr:uid="{F91FED8F-189A-49CB-8C6A-728D556B66C4}">
      <text>
        <r>
          <rPr>
            <b/>
            <sz val="9"/>
            <color indexed="81"/>
            <rFont val="Tahoma"/>
            <family val="2"/>
          </rPr>
          <t xml:space="preserve">Actions details - be specific/ explicit </t>
        </r>
      </text>
    </comment>
    <comment ref="G109" authorId="0" shapeId="0" xr:uid="{B2FE8174-C8F8-41F6-9FA2-A46D409469CD}">
      <text>
        <r>
          <rPr>
            <b/>
            <sz val="9"/>
            <color indexed="81"/>
            <rFont val="Tahoma"/>
            <family val="2"/>
          </rPr>
          <t>Responsible name</t>
        </r>
      </text>
    </comment>
    <comment ref="H109" authorId="0" shapeId="0" xr:uid="{1E8900A9-3FBC-4FAD-8657-8401C805A5C7}">
      <text>
        <r>
          <rPr>
            <b/>
            <sz val="9"/>
            <color indexed="81"/>
            <rFont val="Tahoma"/>
            <family val="2"/>
          </rPr>
          <t>Execution date - plan</t>
        </r>
      </text>
    </comment>
    <comment ref="I109" authorId="0" shapeId="0" xr:uid="{C4520B5C-BABC-4A08-B96C-475CFD1804F6}">
      <text>
        <r>
          <rPr>
            <b/>
            <sz val="9"/>
            <color indexed="81"/>
            <rFont val="Tahoma"/>
            <family val="2"/>
          </rPr>
          <t xml:space="preserve">Specific results (eg measurements), conclusions, etc 
</t>
        </r>
      </text>
    </comment>
    <comment ref="K109" authorId="0" shapeId="0" xr:uid="{ADCF6315-1B1F-405F-8C17-A320AFFF0BEE}">
      <text>
        <r>
          <rPr>
            <b/>
            <sz val="9"/>
            <color indexed="81"/>
            <rFont val="Tahoma"/>
            <family val="2"/>
          </rPr>
          <t>5 Why investigation for the validated cause</t>
        </r>
      </text>
    </comment>
    <comment ref="N109" authorId="0" shapeId="0" xr:uid="{5B14EC25-FCCC-4F9C-8A89-CF94A306E790}">
      <text>
        <r>
          <rPr>
            <b/>
            <sz val="9"/>
            <color indexed="81"/>
            <rFont val="Tahoma"/>
            <family val="2"/>
          </rPr>
          <t>5 Why investigation for the validated cause</t>
        </r>
      </text>
    </comment>
    <comment ref="Q109" authorId="0" shapeId="0" xr:uid="{E8082C28-6412-4A63-8307-67E14400DF2C}">
      <text>
        <r>
          <rPr>
            <b/>
            <sz val="9"/>
            <color indexed="81"/>
            <rFont val="Tahoma"/>
            <family val="2"/>
          </rPr>
          <t>5 Why investigation for the validated cause</t>
        </r>
      </text>
    </comment>
    <comment ref="T109" authorId="0" shapeId="0" xr:uid="{7119C3E7-47B5-4D2F-B86F-9E99051CDFA2}">
      <text>
        <r>
          <rPr>
            <b/>
            <sz val="9"/>
            <color indexed="81"/>
            <rFont val="Tahoma"/>
            <family val="2"/>
          </rPr>
          <t>5 Why investigation for the validated cause</t>
        </r>
      </text>
    </comment>
    <comment ref="W109" authorId="0" shapeId="0" xr:uid="{C4634B79-4B33-459E-921B-217B1E45A202}">
      <text>
        <r>
          <rPr>
            <b/>
            <sz val="9"/>
            <color indexed="81"/>
            <rFont val="Tahoma"/>
            <family val="2"/>
          </rPr>
          <t>5 Why investigation for the validated cause</t>
        </r>
      </text>
    </comment>
    <comment ref="AA109" authorId="0" shapeId="0" xr:uid="{DB20E881-7B82-48C3-AEF0-A0BD5BDFBFF4}">
      <text>
        <r>
          <rPr>
            <b/>
            <sz val="9"/>
            <color indexed="81"/>
            <rFont val="Tahoma"/>
            <family val="2"/>
          </rPr>
          <t>Describe the root cause (will appear on 8D form)</t>
        </r>
      </text>
    </comment>
    <comment ref="B110" authorId="0" shapeId="0" xr:uid="{103E2E49-FCCA-490B-B650-8001A7CB8726}">
      <text>
        <r>
          <rPr>
            <b/>
            <sz val="9"/>
            <color indexed="81"/>
            <rFont val="Tahoma"/>
            <family val="2"/>
          </rPr>
          <t>Type in the cause to be investigated</t>
        </r>
      </text>
    </comment>
    <comment ref="D110" authorId="0" shapeId="0" xr:uid="{35296CFC-D92C-4F7A-B80C-380BDC545ACD}">
      <text>
        <r>
          <rPr>
            <b/>
            <sz val="9"/>
            <color indexed="81"/>
            <rFont val="Tahoma"/>
            <family val="2"/>
          </rPr>
          <t xml:space="preserve">Actions details - be specific/ explicit </t>
        </r>
      </text>
    </comment>
    <comment ref="G110" authorId="0" shapeId="0" xr:uid="{C7C42350-F560-4B41-8AEC-289FED376E4D}">
      <text>
        <r>
          <rPr>
            <b/>
            <sz val="9"/>
            <color indexed="81"/>
            <rFont val="Tahoma"/>
            <family val="2"/>
          </rPr>
          <t>Responsible name</t>
        </r>
      </text>
    </comment>
    <comment ref="H110" authorId="0" shapeId="0" xr:uid="{B6803700-AB99-4C79-97CD-6AB2B1F8EBAC}">
      <text>
        <r>
          <rPr>
            <b/>
            <sz val="9"/>
            <color indexed="81"/>
            <rFont val="Tahoma"/>
            <family val="2"/>
          </rPr>
          <t>Execution date - plan</t>
        </r>
      </text>
    </comment>
    <comment ref="I110" authorId="0" shapeId="0" xr:uid="{C703DC25-9FE7-4718-BF27-A7D420EDC976}">
      <text>
        <r>
          <rPr>
            <b/>
            <sz val="9"/>
            <color indexed="81"/>
            <rFont val="Tahoma"/>
            <family val="2"/>
          </rPr>
          <t xml:space="preserve">Specific results (eg measurements), conclusions, etc 
</t>
        </r>
      </text>
    </comment>
    <comment ref="K110" authorId="0" shapeId="0" xr:uid="{9BB14194-B4CD-4A40-AEC4-52A69082C1F2}">
      <text>
        <r>
          <rPr>
            <b/>
            <sz val="9"/>
            <color indexed="81"/>
            <rFont val="Tahoma"/>
            <family val="2"/>
          </rPr>
          <t>5 Why investigation for the validated cause</t>
        </r>
      </text>
    </comment>
    <comment ref="N110" authorId="0" shapeId="0" xr:uid="{6965A6F3-ABB0-4E33-80AB-F299DC93871F}">
      <text>
        <r>
          <rPr>
            <b/>
            <sz val="9"/>
            <color indexed="81"/>
            <rFont val="Tahoma"/>
            <family val="2"/>
          </rPr>
          <t>5 Why investigation for the validated cause</t>
        </r>
      </text>
    </comment>
    <comment ref="Q110" authorId="0" shapeId="0" xr:uid="{DCEA0E9D-70B5-4FE0-BCF7-0F07B5653385}">
      <text>
        <r>
          <rPr>
            <b/>
            <sz val="9"/>
            <color indexed="81"/>
            <rFont val="Tahoma"/>
            <family val="2"/>
          </rPr>
          <t>5 Why investigation for the validated cause</t>
        </r>
      </text>
    </comment>
    <comment ref="T110" authorId="0" shapeId="0" xr:uid="{DFC5C4A8-A76D-4E78-B191-F7B6FBA3F901}">
      <text>
        <r>
          <rPr>
            <b/>
            <sz val="9"/>
            <color indexed="81"/>
            <rFont val="Tahoma"/>
            <family val="2"/>
          </rPr>
          <t>5 Why investigation for the validated cause</t>
        </r>
      </text>
    </comment>
    <comment ref="W110" authorId="0" shapeId="0" xr:uid="{4CFE64C0-EBE6-4406-84AD-4F737708AF06}">
      <text>
        <r>
          <rPr>
            <b/>
            <sz val="9"/>
            <color indexed="81"/>
            <rFont val="Tahoma"/>
            <family val="2"/>
          </rPr>
          <t>5 Why investigation for the validated cause</t>
        </r>
      </text>
    </comment>
    <comment ref="AA110" authorId="0" shapeId="0" xr:uid="{1AB10FA6-CAF9-417D-95CD-828D010D6179}">
      <text>
        <r>
          <rPr>
            <b/>
            <sz val="9"/>
            <color indexed="81"/>
            <rFont val="Tahoma"/>
            <family val="2"/>
          </rPr>
          <t>Describe the root cause (will appear on 8D form)</t>
        </r>
      </text>
    </comment>
    <comment ref="B111" authorId="0" shapeId="0" xr:uid="{E519D383-639E-47C3-87B0-3570B7715641}">
      <text>
        <r>
          <rPr>
            <b/>
            <sz val="9"/>
            <color indexed="81"/>
            <rFont val="Tahoma"/>
            <family val="2"/>
          </rPr>
          <t xml:space="preserve">An automatic text will be generated when at least one cause will be validated as a factor and one root cause formulated in cause will be typed at the end of above table </t>
        </r>
      </text>
    </comment>
    <comment ref="O112" authorId="0" shapeId="0" xr:uid="{7E21CB23-49AE-4B84-B73C-ABD09AE31162}">
      <text>
        <r>
          <rPr>
            <sz val="10"/>
            <color indexed="81"/>
            <rFont val="Tahoma"/>
            <family val="2"/>
          </rPr>
          <t>Customers &amp; PN that can be additionally affected (after D4)</t>
        </r>
      </text>
    </comment>
    <comment ref="O113" authorId="0" shapeId="0" xr:uid="{782727F6-C095-45C4-89FC-657EA3B72384}">
      <text>
        <r>
          <rPr>
            <sz val="10"/>
            <color indexed="81"/>
            <rFont val="Tahoma"/>
            <family val="2"/>
          </rPr>
          <t>Y / N / NA
Confirmation for D3 update after additional extent identified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Elena Neacsu</author>
  </authors>
  <commentList>
    <comment ref="C6" authorId="0" shapeId="0" xr:uid="{F34EB449-C322-451F-B428-EF055282D0BF}">
      <text>
        <r>
          <rPr>
            <b/>
            <sz val="9"/>
            <color indexed="81"/>
            <rFont val="Tahoma"/>
            <family val="2"/>
          </rPr>
          <t>Copy root casues from D4 steps</t>
        </r>
      </text>
    </comment>
    <comment ref="D6" authorId="0" shapeId="0" xr:uid="{C37D5845-76AE-4012-9BC6-29A23B51E429}">
      <text>
        <r>
          <rPr>
            <b/>
            <sz val="10"/>
            <color indexed="81"/>
            <rFont val="Tahoma"/>
            <family val="2"/>
          </rPr>
          <t xml:space="preserve">Actions details - be specific/ explicit </t>
        </r>
      </text>
    </comment>
    <comment ref="E6" authorId="0" shapeId="0" xr:uid="{B16ACF3A-9D25-4F0E-93D2-B99CB39B1FDE}">
      <text>
        <r>
          <rPr>
            <b/>
            <sz val="10"/>
            <color indexed="81"/>
            <rFont val="Tahoma"/>
            <family val="2"/>
          </rPr>
          <t>Execution date - plan</t>
        </r>
      </text>
    </comment>
    <comment ref="F6" authorId="0" shapeId="0" xr:uid="{87CAFA68-7868-483D-BFEC-5CD69638C907}">
      <text>
        <r>
          <rPr>
            <b/>
            <sz val="10"/>
            <color indexed="81"/>
            <rFont val="Tahoma"/>
            <family val="2"/>
          </rPr>
          <t>Assigned responsible</t>
        </r>
      </text>
    </comment>
    <comment ref="G6" authorId="0" shapeId="0" xr:uid="{5FFBD50C-1F42-4942-8978-B1F3B952B14D}">
      <text>
        <r>
          <rPr>
            <b/>
            <sz val="10"/>
            <color indexed="81"/>
            <rFont val="Tahoma"/>
            <family val="2"/>
          </rPr>
          <t>Only for paper version</t>
        </r>
      </text>
    </comment>
    <comment ref="H6" authorId="0" shapeId="0" xr:uid="{BA9761F7-9DC4-442E-A6B7-97F0B243E5D3}">
      <text>
        <r>
          <rPr>
            <b/>
            <sz val="10"/>
            <color indexed="81"/>
            <rFont val="Tahoma"/>
            <family val="2"/>
          </rPr>
          <t>Final status Open / closed</t>
        </r>
      </text>
    </comment>
    <comment ref="I6" authorId="0" shapeId="0" xr:uid="{8482997F-BEB5-4DA2-8A53-2F5B0EFE3145}">
      <text>
        <r>
          <rPr>
            <sz val="10"/>
            <color indexed="81"/>
            <rFont val="Tahoma"/>
            <family val="2"/>
          </rPr>
          <t xml:space="preserve">Attach evidences for closure </t>
        </r>
      </text>
    </comment>
    <comment ref="J6" authorId="0" shapeId="0" xr:uid="{9341F707-D4A2-4761-811C-788A81F993BE}">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6" authorId="0" shapeId="0" xr:uid="{E2CE0C1E-8CB1-40B5-9DDD-86BE3C7C8F08}">
      <text>
        <r>
          <rPr>
            <sz val="10"/>
            <color indexed="81"/>
            <rFont val="Tahoma"/>
            <family val="2"/>
          </rPr>
          <t>Select Y - action effective
Select N - action not effective</t>
        </r>
      </text>
    </comment>
    <comment ref="L6" authorId="0" shapeId="0" xr:uid="{0363BF12-A408-48B8-AA27-4EEB273613C8}">
      <text>
        <r>
          <rPr>
            <sz val="10"/>
            <color indexed="81"/>
            <rFont val="Tahoma"/>
            <family val="2"/>
          </rPr>
          <t>Y- Issue can be switched on/off by applying this correction
N -Issue cannot be switched on/off by applying this correction</t>
        </r>
      </text>
    </comment>
    <comment ref="M6" authorId="0" shapeId="0" xr:uid="{7DC4C989-D144-4EC6-876D-0F11DBA5BB74}">
      <text>
        <r>
          <rPr>
            <sz val="10"/>
            <color indexed="81"/>
            <rFont val="Tahoma"/>
            <family val="2"/>
          </rPr>
          <t>Estimate the contribution of this action for the RC correction (0-100%)</t>
        </r>
      </text>
    </comment>
    <comment ref="N6" authorId="0" shapeId="0" xr:uid="{9F213782-7A11-41CC-B1AD-DB545E4C7915}">
      <text>
        <r>
          <rPr>
            <sz val="10"/>
            <color indexed="81"/>
            <rFont val="Tahoma"/>
            <family val="2"/>
          </rPr>
          <t>Traceability of first part produced after this correction</t>
        </r>
      </text>
    </comment>
    <comment ref="O6" authorId="0" shapeId="0" xr:uid="{4E34C1CC-2562-4C11-A745-322A2B731173}">
      <text>
        <r>
          <rPr>
            <sz val="10"/>
            <color indexed="81"/>
            <rFont val="Tahoma"/>
            <family val="2"/>
          </rPr>
          <t xml:space="preserve">Production date after action implementation
</t>
        </r>
      </text>
    </comment>
    <comment ref="P6" authorId="0" shapeId="0" xr:uid="{01150289-FCE8-492C-AFFC-C040327F6408}">
      <text>
        <r>
          <rPr>
            <sz val="10"/>
            <color indexed="81"/>
            <rFont val="Tahoma"/>
            <family val="2"/>
          </rPr>
          <t>First DN after this correction</t>
        </r>
      </text>
    </comment>
    <comment ref="C7" authorId="0" shapeId="0" xr:uid="{A2BC0052-21F4-43F5-9665-F10D49C290F3}">
      <text>
        <r>
          <rPr>
            <b/>
            <sz val="9"/>
            <color indexed="81"/>
            <rFont val="Tahoma"/>
            <family val="2"/>
          </rPr>
          <t>Copy root casues from D4 steps</t>
        </r>
      </text>
    </comment>
    <comment ref="D7" authorId="0" shapeId="0" xr:uid="{5229B949-1CB8-4C2A-85CB-42072DB021E9}">
      <text>
        <r>
          <rPr>
            <b/>
            <sz val="10"/>
            <color indexed="81"/>
            <rFont val="Tahoma"/>
            <family val="2"/>
          </rPr>
          <t xml:space="preserve">Actions details - be specific/ explicit </t>
        </r>
      </text>
    </comment>
    <comment ref="E7" authorId="0" shapeId="0" xr:uid="{46281C33-3FF9-4003-A34D-34F3F036AD93}">
      <text>
        <r>
          <rPr>
            <b/>
            <sz val="10"/>
            <color indexed="81"/>
            <rFont val="Tahoma"/>
            <family val="2"/>
          </rPr>
          <t>Execution date - plan</t>
        </r>
      </text>
    </comment>
    <comment ref="F7" authorId="0" shapeId="0" xr:uid="{561F500D-2BD6-432D-9E3B-2D368C2A5F21}">
      <text>
        <r>
          <rPr>
            <b/>
            <sz val="10"/>
            <color indexed="81"/>
            <rFont val="Tahoma"/>
            <family val="2"/>
          </rPr>
          <t>Assigned responsible</t>
        </r>
      </text>
    </comment>
    <comment ref="G7" authorId="0" shapeId="0" xr:uid="{D8DE16A6-BF49-4674-A459-7EA8E2F2EE47}">
      <text>
        <r>
          <rPr>
            <b/>
            <sz val="10"/>
            <color indexed="81"/>
            <rFont val="Tahoma"/>
            <family val="2"/>
          </rPr>
          <t>Only for paper version</t>
        </r>
      </text>
    </comment>
    <comment ref="H7" authorId="0" shapeId="0" xr:uid="{4ACF9794-9EF1-4A3F-AB59-F648291B8384}">
      <text>
        <r>
          <rPr>
            <b/>
            <sz val="10"/>
            <color indexed="81"/>
            <rFont val="Tahoma"/>
            <family val="2"/>
          </rPr>
          <t>Final status Open / closed</t>
        </r>
      </text>
    </comment>
    <comment ref="I7" authorId="0" shapeId="0" xr:uid="{A3A06FDE-16D0-4DAD-9073-0B2ACD641E6E}">
      <text>
        <r>
          <rPr>
            <sz val="10"/>
            <color indexed="81"/>
            <rFont val="Tahoma"/>
            <family val="2"/>
          </rPr>
          <t xml:space="preserve">Attach evidences for closure </t>
        </r>
      </text>
    </comment>
    <comment ref="J7" authorId="0" shapeId="0" xr:uid="{80132627-8843-4877-A2D1-28AF6D734C47}">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7" authorId="0" shapeId="0" xr:uid="{3048DBE7-2D28-45D0-86AE-01F339FBCD56}">
      <text>
        <r>
          <rPr>
            <sz val="10"/>
            <color indexed="81"/>
            <rFont val="Tahoma"/>
            <family val="2"/>
          </rPr>
          <t>Select Y - action effective
Select N - action not effective</t>
        </r>
      </text>
    </comment>
    <comment ref="L7" authorId="0" shapeId="0" xr:uid="{D2392A59-BE13-49A8-AC37-2507DFF01A1C}">
      <text>
        <r>
          <rPr>
            <sz val="10"/>
            <color indexed="81"/>
            <rFont val="Tahoma"/>
            <family val="2"/>
          </rPr>
          <t>Y- Issue can be switched on/off by applying this correction
N -Issue cannot be switched on/off by applying this correction</t>
        </r>
      </text>
    </comment>
    <comment ref="M7" authorId="0" shapeId="0" xr:uid="{F016DAC4-A200-4D48-9B3F-523F501D546C}">
      <text>
        <r>
          <rPr>
            <sz val="10"/>
            <color indexed="81"/>
            <rFont val="Tahoma"/>
            <family val="2"/>
          </rPr>
          <t>Estimate the contribution of this action for the RC correction (0-100%)</t>
        </r>
      </text>
    </comment>
    <comment ref="N7" authorId="0" shapeId="0" xr:uid="{BBEA292B-3EBD-4213-9485-278CF218030B}">
      <text>
        <r>
          <rPr>
            <sz val="10"/>
            <color indexed="81"/>
            <rFont val="Tahoma"/>
            <family val="2"/>
          </rPr>
          <t>Traceability of first part produced after this correction</t>
        </r>
      </text>
    </comment>
    <comment ref="O7" authorId="0" shapeId="0" xr:uid="{CEFD063B-FAAB-4334-972A-DCA5D3AD2E81}">
      <text>
        <r>
          <rPr>
            <sz val="10"/>
            <color indexed="81"/>
            <rFont val="Tahoma"/>
            <family val="2"/>
          </rPr>
          <t xml:space="preserve">Production date after action implementation
</t>
        </r>
      </text>
    </comment>
    <comment ref="P7" authorId="0" shapeId="0" xr:uid="{6458C00E-E3CC-4CC5-955D-42B5E2571975}">
      <text>
        <r>
          <rPr>
            <sz val="10"/>
            <color indexed="81"/>
            <rFont val="Tahoma"/>
            <family val="2"/>
          </rPr>
          <t>First DN after this correction</t>
        </r>
      </text>
    </comment>
    <comment ref="C8" authorId="0" shapeId="0" xr:uid="{6BC876C4-8084-4F10-A13A-D12DEE225C4C}">
      <text>
        <r>
          <rPr>
            <b/>
            <sz val="9"/>
            <color indexed="81"/>
            <rFont val="Tahoma"/>
            <family val="2"/>
          </rPr>
          <t>Copy root casues from D4 steps</t>
        </r>
      </text>
    </comment>
    <comment ref="D8" authorId="0" shapeId="0" xr:uid="{D50EFD83-D7D3-4F1D-9173-23CB2D78A1EF}">
      <text>
        <r>
          <rPr>
            <b/>
            <sz val="10"/>
            <color indexed="81"/>
            <rFont val="Tahoma"/>
            <family val="2"/>
          </rPr>
          <t xml:space="preserve">Actions details - be specific/ explicit </t>
        </r>
      </text>
    </comment>
    <comment ref="E8" authorId="0" shapeId="0" xr:uid="{CA290D37-32CF-43DD-817A-8858E4738E88}">
      <text>
        <r>
          <rPr>
            <b/>
            <sz val="10"/>
            <color indexed="81"/>
            <rFont val="Tahoma"/>
            <family val="2"/>
          </rPr>
          <t>Execution date - plan</t>
        </r>
      </text>
    </comment>
    <comment ref="F8" authorId="0" shapeId="0" xr:uid="{6136EE94-B331-4C4B-9269-458E1FA7AB5B}">
      <text>
        <r>
          <rPr>
            <b/>
            <sz val="10"/>
            <color indexed="81"/>
            <rFont val="Tahoma"/>
            <family val="2"/>
          </rPr>
          <t>Assigned responsible</t>
        </r>
      </text>
    </comment>
    <comment ref="G8" authorId="0" shapeId="0" xr:uid="{432D185B-8DA7-4175-9427-F60DE93B34E3}">
      <text>
        <r>
          <rPr>
            <b/>
            <sz val="10"/>
            <color indexed="81"/>
            <rFont val="Tahoma"/>
            <family val="2"/>
          </rPr>
          <t>Only for paper version</t>
        </r>
      </text>
    </comment>
    <comment ref="H8" authorId="0" shapeId="0" xr:uid="{AA58469F-7BD9-499A-B31A-89866B72970C}">
      <text>
        <r>
          <rPr>
            <b/>
            <sz val="10"/>
            <color indexed="81"/>
            <rFont val="Tahoma"/>
            <family val="2"/>
          </rPr>
          <t>Final status Open / closed</t>
        </r>
      </text>
    </comment>
    <comment ref="I8" authorId="0" shapeId="0" xr:uid="{277AA6E0-C6F7-42D4-BCC1-D508FAAF700C}">
      <text>
        <r>
          <rPr>
            <sz val="10"/>
            <color indexed="81"/>
            <rFont val="Tahoma"/>
            <family val="2"/>
          </rPr>
          <t xml:space="preserve">Attach evidences for closure </t>
        </r>
      </text>
    </comment>
    <comment ref="J8" authorId="0" shapeId="0" xr:uid="{FB2B15BF-D346-4DE3-A205-A45C7157A76E}">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8" authorId="0" shapeId="0" xr:uid="{B779510E-E0F4-46F4-826E-3AA46C6719C6}">
      <text>
        <r>
          <rPr>
            <sz val="10"/>
            <color indexed="81"/>
            <rFont val="Tahoma"/>
            <family val="2"/>
          </rPr>
          <t>Select Y - action effective
Select N - action not effective</t>
        </r>
      </text>
    </comment>
    <comment ref="L8" authorId="0" shapeId="0" xr:uid="{73101D95-ACAD-48A0-902F-953191A2DB67}">
      <text>
        <r>
          <rPr>
            <sz val="10"/>
            <color indexed="81"/>
            <rFont val="Tahoma"/>
            <family val="2"/>
          </rPr>
          <t>Y- Issue can be switched on/off by applying this correction
N -Issue cannot be switched on/off by applying this correction</t>
        </r>
      </text>
    </comment>
    <comment ref="M8" authorId="0" shapeId="0" xr:uid="{8CB85166-91D5-4DF3-A8DA-CA84A455AD6B}">
      <text>
        <r>
          <rPr>
            <sz val="10"/>
            <color indexed="81"/>
            <rFont val="Tahoma"/>
            <family val="2"/>
          </rPr>
          <t>Estimate the contribution of this action for the RC correction (0-100%)</t>
        </r>
      </text>
    </comment>
    <comment ref="N8" authorId="0" shapeId="0" xr:uid="{5D1A4D07-7246-467A-8FC7-09CFCF953BFE}">
      <text>
        <r>
          <rPr>
            <sz val="10"/>
            <color indexed="81"/>
            <rFont val="Tahoma"/>
            <family val="2"/>
          </rPr>
          <t>Traceability of first part produced after this correction</t>
        </r>
      </text>
    </comment>
    <comment ref="O8" authorId="0" shapeId="0" xr:uid="{589D3FC4-E976-4368-9C57-B7D35ECF0E6E}">
      <text>
        <r>
          <rPr>
            <sz val="10"/>
            <color indexed="81"/>
            <rFont val="Tahoma"/>
            <family val="2"/>
          </rPr>
          <t xml:space="preserve">Production date after action implementation
</t>
        </r>
      </text>
    </comment>
    <comment ref="P8" authorId="0" shapeId="0" xr:uid="{8E275C33-1DE9-454D-9056-B153A251A7D3}">
      <text>
        <r>
          <rPr>
            <sz val="10"/>
            <color indexed="81"/>
            <rFont val="Tahoma"/>
            <family val="2"/>
          </rPr>
          <t>First DN after this correction</t>
        </r>
      </text>
    </comment>
    <comment ref="C9" authorId="0" shapeId="0" xr:uid="{6729E448-3C5D-44F4-94DF-B80E5FCFEAEC}">
      <text>
        <r>
          <rPr>
            <b/>
            <sz val="9"/>
            <color indexed="81"/>
            <rFont val="Tahoma"/>
            <family val="2"/>
          </rPr>
          <t>Copy root casues from D4 steps</t>
        </r>
      </text>
    </comment>
    <comment ref="D9" authorId="0" shapeId="0" xr:uid="{313925ED-F320-4DEC-B4D8-C2A957CB8837}">
      <text>
        <r>
          <rPr>
            <b/>
            <sz val="10"/>
            <color indexed="81"/>
            <rFont val="Tahoma"/>
            <family val="2"/>
          </rPr>
          <t xml:space="preserve">Actions details - be specific/ explicit </t>
        </r>
      </text>
    </comment>
    <comment ref="E9" authorId="0" shapeId="0" xr:uid="{2B457F01-B151-4D95-BB26-86CE21D95527}">
      <text>
        <r>
          <rPr>
            <b/>
            <sz val="10"/>
            <color indexed="81"/>
            <rFont val="Tahoma"/>
            <family val="2"/>
          </rPr>
          <t>Execution date - plan</t>
        </r>
      </text>
    </comment>
    <comment ref="F9" authorId="0" shapeId="0" xr:uid="{091C6351-A9F4-4EA2-8F7C-B31221EC2D4E}">
      <text>
        <r>
          <rPr>
            <b/>
            <sz val="10"/>
            <color indexed="81"/>
            <rFont val="Tahoma"/>
            <family val="2"/>
          </rPr>
          <t>Assigned responsible</t>
        </r>
      </text>
    </comment>
    <comment ref="G9" authorId="0" shapeId="0" xr:uid="{948B6702-7B11-4095-9CF9-C702F3BBFD0D}">
      <text>
        <r>
          <rPr>
            <b/>
            <sz val="10"/>
            <color indexed="81"/>
            <rFont val="Tahoma"/>
            <family val="2"/>
          </rPr>
          <t>Only for paper version</t>
        </r>
      </text>
    </comment>
    <comment ref="H9" authorId="0" shapeId="0" xr:uid="{4A981E7C-B5D3-47B1-89E0-E5BA9477F066}">
      <text>
        <r>
          <rPr>
            <b/>
            <sz val="10"/>
            <color indexed="81"/>
            <rFont val="Tahoma"/>
            <family val="2"/>
          </rPr>
          <t>Final status Open / closed</t>
        </r>
      </text>
    </comment>
    <comment ref="I9" authorId="0" shapeId="0" xr:uid="{D84F8ED1-DB4E-4F9E-A9D5-4D97F9BADFFD}">
      <text>
        <r>
          <rPr>
            <sz val="10"/>
            <color indexed="81"/>
            <rFont val="Tahoma"/>
            <family val="2"/>
          </rPr>
          <t xml:space="preserve">Attach evidences for closure </t>
        </r>
      </text>
    </comment>
    <comment ref="J9" authorId="0" shapeId="0" xr:uid="{020B5B91-CA48-47C5-8C65-C49EC5593C55}">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9" authorId="0" shapeId="0" xr:uid="{A8E78BB5-691F-4F9D-BCC2-EE018FAE5668}">
      <text>
        <r>
          <rPr>
            <sz val="10"/>
            <color indexed="81"/>
            <rFont val="Tahoma"/>
            <family val="2"/>
          </rPr>
          <t>Select Y - action effective
Select N - action not effective</t>
        </r>
      </text>
    </comment>
    <comment ref="L9" authorId="0" shapeId="0" xr:uid="{7DE33726-988B-4208-9EA8-2C0B5091E403}">
      <text>
        <r>
          <rPr>
            <sz val="10"/>
            <color indexed="81"/>
            <rFont val="Tahoma"/>
            <family val="2"/>
          </rPr>
          <t>Y- Issue can be switched on/off by applying this correction
N -Issue cannot be switched on/off by applying this correction</t>
        </r>
      </text>
    </comment>
    <comment ref="M9" authorId="0" shapeId="0" xr:uid="{631DB0B6-3DCD-4823-AB0E-3167187C7007}">
      <text>
        <r>
          <rPr>
            <sz val="10"/>
            <color indexed="81"/>
            <rFont val="Tahoma"/>
            <family val="2"/>
          </rPr>
          <t>Estimate the contribution of this action for the RC correction (0-100%)</t>
        </r>
      </text>
    </comment>
    <comment ref="N9" authorId="0" shapeId="0" xr:uid="{4AF1B777-9C58-4372-98E3-90B2A045AA4A}">
      <text>
        <r>
          <rPr>
            <sz val="10"/>
            <color indexed="81"/>
            <rFont val="Tahoma"/>
            <family val="2"/>
          </rPr>
          <t>Traceability of first part produced after this correction</t>
        </r>
      </text>
    </comment>
    <comment ref="O9" authorId="0" shapeId="0" xr:uid="{87509D30-8FDD-4987-AF7E-C8B4C30D8890}">
      <text>
        <r>
          <rPr>
            <sz val="10"/>
            <color indexed="81"/>
            <rFont val="Tahoma"/>
            <family val="2"/>
          </rPr>
          <t xml:space="preserve">Production date after action implementation
</t>
        </r>
      </text>
    </comment>
    <comment ref="P9" authorId="0" shapeId="0" xr:uid="{02014999-1F4E-4785-B422-B556238351F9}">
      <text>
        <r>
          <rPr>
            <sz val="10"/>
            <color indexed="81"/>
            <rFont val="Tahoma"/>
            <family val="2"/>
          </rPr>
          <t>First DN after this correction</t>
        </r>
      </text>
    </comment>
    <comment ref="C10" authorId="0" shapeId="0" xr:uid="{40C14E02-7243-4856-810C-7B1756972927}">
      <text>
        <r>
          <rPr>
            <b/>
            <sz val="9"/>
            <color indexed="81"/>
            <rFont val="Tahoma"/>
            <family val="2"/>
          </rPr>
          <t>Copy root casues from D4 steps</t>
        </r>
      </text>
    </comment>
    <comment ref="D10" authorId="0" shapeId="0" xr:uid="{EE290373-F4A7-4C45-B7F8-7D9E8CB9BE4D}">
      <text>
        <r>
          <rPr>
            <b/>
            <sz val="10"/>
            <color indexed="81"/>
            <rFont val="Tahoma"/>
            <family val="2"/>
          </rPr>
          <t xml:space="preserve">Actions details - be specific/ explicit </t>
        </r>
      </text>
    </comment>
    <comment ref="E10" authorId="0" shapeId="0" xr:uid="{893C15DD-96F6-458A-AEB5-8010E6546E76}">
      <text>
        <r>
          <rPr>
            <b/>
            <sz val="10"/>
            <color indexed="81"/>
            <rFont val="Tahoma"/>
            <family val="2"/>
          </rPr>
          <t>Execution date - plan</t>
        </r>
      </text>
    </comment>
    <comment ref="F10" authorId="0" shapeId="0" xr:uid="{BE64C25E-0803-452C-AD66-003451941C0A}">
      <text>
        <r>
          <rPr>
            <b/>
            <sz val="10"/>
            <color indexed="81"/>
            <rFont val="Tahoma"/>
            <family val="2"/>
          </rPr>
          <t>Assigned responsible</t>
        </r>
      </text>
    </comment>
    <comment ref="G10" authorId="0" shapeId="0" xr:uid="{3733D758-910B-4E33-8649-008CEED43C31}">
      <text>
        <r>
          <rPr>
            <b/>
            <sz val="10"/>
            <color indexed="81"/>
            <rFont val="Tahoma"/>
            <family val="2"/>
          </rPr>
          <t>Only for paper version</t>
        </r>
      </text>
    </comment>
    <comment ref="H10" authorId="0" shapeId="0" xr:uid="{17DD94BB-0FEF-4D83-9D17-167ECBD43A8B}">
      <text>
        <r>
          <rPr>
            <b/>
            <sz val="10"/>
            <color indexed="81"/>
            <rFont val="Tahoma"/>
            <family val="2"/>
          </rPr>
          <t>Final status Open / closed</t>
        </r>
      </text>
    </comment>
    <comment ref="I10" authorId="0" shapeId="0" xr:uid="{D358AF79-1A8D-44B4-A483-E5A89E5F79A0}">
      <text>
        <r>
          <rPr>
            <sz val="10"/>
            <color indexed="81"/>
            <rFont val="Tahoma"/>
            <family val="2"/>
          </rPr>
          <t xml:space="preserve">Attach evidences for closure </t>
        </r>
      </text>
    </comment>
    <comment ref="J10" authorId="0" shapeId="0" xr:uid="{20133678-47A7-4E45-A786-9630EA9E6CA7}">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0" authorId="0" shapeId="0" xr:uid="{C158DA36-C1D2-47EF-B3A8-0CC3ABF44DA8}">
      <text>
        <r>
          <rPr>
            <sz val="10"/>
            <color indexed="81"/>
            <rFont val="Tahoma"/>
            <family val="2"/>
          </rPr>
          <t>Select Y - action effective
Select N - action not effective</t>
        </r>
      </text>
    </comment>
    <comment ref="L10" authorId="0" shapeId="0" xr:uid="{EB6A951B-EB4A-4C48-8C25-8FD611EEF865}">
      <text>
        <r>
          <rPr>
            <sz val="10"/>
            <color indexed="81"/>
            <rFont val="Tahoma"/>
            <family val="2"/>
          </rPr>
          <t>Y- Issue can be switched on/off by applying this correction
N -Issue cannot be switched on/off by applying this correction</t>
        </r>
      </text>
    </comment>
    <comment ref="M10" authorId="0" shapeId="0" xr:uid="{47C37450-E133-46E4-A987-2D2B5EC17A15}">
      <text>
        <r>
          <rPr>
            <sz val="10"/>
            <color indexed="81"/>
            <rFont val="Tahoma"/>
            <family val="2"/>
          </rPr>
          <t>Estimate the contribution of this action for the RC correction (0-100%)</t>
        </r>
      </text>
    </comment>
    <comment ref="N10" authorId="0" shapeId="0" xr:uid="{4904114E-F64A-44EC-9699-54596EECBB88}">
      <text>
        <r>
          <rPr>
            <sz val="10"/>
            <color indexed="81"/>
            <rFont val="Tahoma"/>
            <family val="2"/>
          </rPr>
          <t>Traceability of first part produced after this correction</t>
        </r>
      </text>
    </comment>
    <comment ref="O10" authorId="0" shapeId="0" xr:uid="{C4268CDC-DCA8-4E96-8F5D-D1C7ACC4B778}">
      <text>
        <r>
          <rPr>
            <sz val="10"/>
            <color indexed="81"/>
            <rFont val="Tahoma"/>
            <family val="2"/>
          </rPr>
          <t xml:space="preserve">Production date after action implementation
</t>
        </r>
      </text>
    </comment>
    <comment ref="P10" authorId="0" shapeId="0" xr:uid="{16883742-95D5-42EF-89BE-62EE70228322}">
      <text>
        <r>
          <rPr>
            <sz val="10"/>
            <color indexed="81"/>
            <rFont val="Tahoma"/>
            <family val="2"/>
          </rPr>
          <t>First DN after this correction</t>
        </r>
      </text>
    </comment>
    <comment ref="C11" authorId="0" shapeId="0" xr:uid="{C0EE53D4-7C5B-47FE-AC88-9628BF62EF30}">
      <text>
        <r>
          <rPr>
            <b/>
            <sz val="9"/>
            <color indexed="81"/>
            <rFont val="Tahoma"/>
            <family val="2"/>
          </rPr>
          <t>Copy root casues from D4 steps</t>
        </r>
      </text>
    </comment>
    <comment ref="D11" authorId="0" shapeId="0" xr:uid="{3E31439B-B0D1-4CDA-B61B-91603E7B8B9B}">
      <text>
        <r>
          <rPr>
            <b/>
            <sz val="10"/>
            <color indexed="81"/>
            <rFont val="Tahoma"/>
            <family val="2"/>
          </rPr>
          <t xml:space="preserve">Actions details - be specific/ explicit </t>
        </r>
      </text>
    </comment>
    <comment ref="E11" authorId="0" shapeId="0" xr:uid="{522A6B7F-BAF9-4F27-BE0D-AE0360FD69A5}">
      <text>
        <r>
          <rPr>
            <b/>
            <sz val="10"/>
            <color indexed="81"/>
            <rFont val="Tahoma"/>
            <family val="2"/>
          </rPr>
          <t>Execution date - plan</t>
        </r>
      </text>
    </comment>
    <comment ref="F11" authorId="0" shapeId="0" xr:uid="{BADE8631-37D4-496C-B872-1147A4C28D22}">
      <text>
        <r>
          <rPr>
            <b/>
            <sz val="10"/>
            <color indexed="81"/>
            <rFont val="Tahoma"/>
            <family val="2"/>
          </rPr>
          <t>Assigned responsible</t>
        </r>
      </text>
    </comment>
    <comment ref="G11" authorId="0" shapeId="0" xr:uid="{4665E0BA-1DC8-4083-A2E7-B0E1C9DDDE23}">
      <text>
        <r>
          <rPr>
            <b/>
            <sz val="10"/>
            <color indexed="81"/>
            <rFont val="Tahoma"/>
            <family val="2"/>
          </rPr>
          <t>Only for paper version</t>
        </r>
      </text>
    </comment>
    <comment ref="H11" authorId="0" shapeId="0" xr:uid="{A31CD20B-01A7-43E9-B95B-ABF6C479AF35}">
      <text>
        <r>
          <rPr>
            <b/>
            <sz val="10"/>
            <color indexed="81"/>
            <rFont val="Tahoma"/>
            <family val="2"/>
          </rPr>
          <t>Final status Open / closed</t>
        </r>
      </text>
    </comment>
    <comment ref="I11" authorId="0" shapeId="0" xr:uid="{143CCED4-8A4C-4C65-AD82-4CA3863D1B8A}">
      <text>
        <r>
          <rPr>
            <sz val="10"/>
            <color indexed="81"/>
            <rFont val="Tahoma"/>
            <family val="2"/>
          </rPr>
          <t xml:space="preserve">Attach evidences for closure </t>
        </r>
      </text>
    </comment>
    <comment ref="J11" authorId="0" shapeId="0" xr:uid="{E9A63D2A-2AAA-45DF-A5B4-C8B6BCC31B6D}">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1" authorId="0" shapeId="0" xr:uid="{B6E23F76-2FA4-42A5-9A79-2BAA107317F8}">
      <text>
        <r>
          <rPr>
            <sz val="10"/>
            <color indexed="81"/>
            <rFont val="Tahoma"/>
            <family val="2"/>
          </rPr>
          <t>Select Y - action effective
Select N - action not effective</t>
        </r>
      </text>
    </comment>
    <comment ref="L11" authorId="0" shapeId="0" xr:uid="{512AFD44-FF87-46BF-9E3C-E6F66683DA64}">
      <text>
        <r>
          <rPr>
            <sz val="10"/>
            <color indexed="81"/>
            <rFont val="Tahoma"/>
            <family val="2"/>
          </rPr>
          <t>Y- Issue can be switched on/off by applying this correction
N -Issue cannot be switched on/off by applying this correction</t>
        </r>
      </text>
    </comment>
    <comment ref="M11" authorId="0" shapeId="0" xr:uid="{B206F8B3-2F1E-4E5B-A79F-7FD56B3D3C60}">
      <text>
        <r>
          <rPr>
            <sz val="10"/>
            <color indexed="81"/>
            <rFont val="Tahoma"/>
            <family val="2"/>
          </rPr>
          <t>Estimate the contribution of this action for the RC correction (0-100%)</t>
        </r>
      </text>
    </comment>
    <comment ref="N11" authorId="0" shapeId="0" xr:uid="{E736A5B6-1966-48D8-89CB-9A2181F3787C}">
      <text>
        <r>
          <rPr>
            <sz val="10"/>
            <color indexed="81"/>
            <rFont val="Tahoma"/>
            <family val="2"/>
          </rPr>
          <t>Traceability of first part produced after this correction</t>
        </r>
      </text>
    </comment>
    <comment ref="O11" authorId="0" shapeId="0" xr:uid="{02ACEBF0-9213-4AE5-9EE0-F3A04631654B}">
      <text>
        <r>
          <rPr>
            <sz val="10"/>
            <color indexed="81"/>
            <rFont val="Tahoma"/>
            <family val="2"/>
          </rPr>
          <t xml:space="preserve">Production date after action implementation
</t>
        </r>
      </text>
    </comment>
    <comment ref="P11" authorId="0" shapeId="0" xr:uid="{D8620D8E-B9DB-44C8-92F6-DF41BD5B0DAF}">
      <text>
        <r>
          <rPr>
            <sz val="10"/>
            <color indexed="81"/>
            <rFont val="Tahoma"/>
            <family val="2"/>
          </rPr>
          <t>First DN after this correction</t>
        </r>
      </text>
    </comment>
    <comment ref="C12" authorId="0" shapeId="0" xr:uid="{C1C64EBE-0B34-4341-8C3D-739E2DBBBD79}">
      <text>
        <r>
          <rPr>
            <b/>
            <sz val="9"/>
            <color indexed="81"/>
            <rFont val="Tahoma"/>
            <family val="2"/>
          </rPr>
          <t>Copy root casues from D4 steps</t>
        </r>
      </text>
    </comment>
    <comment ref="D12" authorId="0" shapeId="0" xr:uid="{373D5983-35E2-4FC4-B782-1820EE5BFD09}">
      <text>
        <r>
          <rPr>
            <b/>
            <sz val="10"/>
            <color indexed="81"/>
            <rFont val="Tahoma"/>
            <family val="2"/>
          </rPr>
          <t xml:space="preserve">Actions details - be specific/ explicit </t>
        </r>
      </text>
    </comment>
    <comment ref="E12" authorId="0" shapeId="0" xr:uid="{81AC53AC-8F20-4813-A9F2-7874A83414AD}">
      <text>
        <r>
          <rPr>
            <b/>
            <sz val="10"/>
            <color indexed="81"/>
            <rFont val="Tahoma"/>
            <family val="2"/>
          </rPr>
          <t>Execution date - plan</t>
        </r>
      </text>
    </comment>
    <comment ref="F12" authorId="0" shapeId="0" xr:uid="{777E3EB9-34C6-46D4-A2AA-BCCB4CEE8691}">
      <text>
        <r>
          <rPr>
            <b/>
            <sz val="10"/>
            <color indexed="81"/>
            <rFont val="Tahoma"/>
            <family val="2"/>
          </rPr>
          <t>Assigned responsible</t>
        </r>
      </text>
    </comment>
    <comment ref="G12" authorId="0" shapeId="0" xr:uid="{A92F255D-CFEA-4348-A249-29866F48BAED}">
      <text>
        <r>
          <rPr>
            <b/>
            <sz val="10"/>
            <color indexed="81"/>
            <rFont val="Tahoma"/>
            <family val="2"/>
          </rPr>
          <t>Only for paper version</t>
        </r>
      </text>
    </comment>
    <comment ref="H12" authorId="0" shapeId="0" xr:uid="{FEC8051C-1D73-4EA0-94D9-5CB54D28B060}">
      <text>
        <r>
          <rPr>
            <b/>
            <sz val="10"/>
            <color indexed="81"/>
            <rFont val="Tahoma"/>
            <family val="2"/>
          </rPr>
          <t>Final status Open / closed</t>
        </r>
      </text>
    </comment>
    <comment ref="I12" authorId="0" shapeId="0" xr:uid="{891532FE-B002-4723-91E5-BBC5DF87CCCC}">
      <text>
        <r>
          <rPr>
            <sz val="10"/>
            <color indexed="81"/>
            <rFont val="Tahoma"/>
            <family val="2"/>
          </rPr>
          <t xml:space="preserve">Attach evidences for closure </t>
        </r>
      </text>
    </comment>
    <comment ref="J12" authorId="0" shapeId="0" xr:uid="{B5CBFD39-4348-491A-974B-38E64F89A0B7}">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2" authorId="0" shapeId="0" xr:uid="{57FC9F62-57EC-422A-B60F-3A5E5A9B2200}">
      <text>
        <r>
          <rPr>
            <sz val="10"/>
            <color indexed="81"/>
            <rFont val="Tahoma"/>
            <family val="2"/>
          </rPr>
          <t>Select Y - action effective
Select N - action not effective</t>
        </r>
      </text>
    </comment>
    <comment ref="L12" authorId="0" shapeId="0" xr:uid="{0C757CF6-FDEE-4BED-8D27-34AD1994CC1E}">
      <text>
        <r>
          <rPr>
            <sz val="10"/>
            <color indexed="81"/>
            <rFont val="Tahoma"/>
            <family val="2"/>
          </rPr>
          <t>Y- Issue can be switched on/off by applying this correction
N -Issue cannot be switched on/off by applying this correction</t>
        </r>
      </text>
    </comment>
    <comment ref="M12" authorId="0" shapeId="0" xr:uid="{2EB18130-CAB9-491A-964D-5C41611BF38B}">
      <text>
        <r>
          <rPr>
            <sz val="10"/>
            <color indexed="81"/>
            <rFont val="Tahoma"/>
            <family val="2"/>
          </rPr>
          <t>Estimate the contribution of this action for the RC correction (0-100%)</t>
        </r>
      </text>
    </comment>
    <comment ref="N12" authorId="0" shapeId="0" xr:uid="{3B7BEFA9-3876-4CB7-9ECB-5AC961C2A875}">
      <text>
        <r>
          <rPr>
            <sz val="10"/>
            <color indexed="81"/>
            <rFont val="Tahoma"/>
            <family val="2"/>
          </rPr>
          <t>Traceability of first part produced after this correction</t>
        </r>
      </text>
    </comment>
    <comment ref="O12" authorId="0" shapeId="0" xr:uid="{43B6678C-755F-4E80-9693-51A28FA6DA1D}">
      <text>
        <r>
          <rPr>
            <sz val="10"/>
            <color indexed="81"/>
            <rFont val="Tahoma"/>
            <family val="2"/>
          </rPr>
          <t xml:space="preserve">Production date after action implementation
</t>
        </r>
      </text>
    </comment>
    <comment ref="P12" authorId="0" shapeId="0" xr:uid="{E070326A-2C63-4B80-A507-67C56D374D54}">
      <text>
        <r>
          <rPr>
            <sz val="10"/>
            <color indexed="81"/>
            <rFont val="Tahoma"/>
            <family val="2"/>
          </rPr>
          <t>First DN after this correction</t>
        </r>
      </text>
    </comment>
    <comment ref="C13" authorId="0" shapeId="0" xr:uid="{09BCF9F7-7B2F-43C5-A68C-C3C4C6191F75}">
      <text>
        <r>
          <rPr>
            <b/>
            <sz val="9"/>
            <color indexed="81"/>
            <rFont val="Tahoma"/>
            <family val="2"/>
          </rPr>
          <t>Copy root casues from D4 steps</t>
        </r>
      </text>
    </comment>
    <comment ref="D13" authorId="0" shapeId="0" xr:uid="{E71B9844-A0B0-4FDA-9D3C-361923A69A7A}">
      <text>
        <r>
          <rPr>
            <b/>
            <sz val="10"/>
            <color indexed="81"/>
            <rFont val="Tahoma"/>
            <family val="2"/>
          </rPr>
          <t xml:space="preserve">Actions details - be specific/ explicit </t>
        </r>
      </text>
    </comment>
    <comment ref="E13" authorId="0" shapeId="0" xr:uid="{BD149203-F45D-4BB9-AAE7-7D7B148C9F9F}">
      <text>
        <r>
          <rPr>
            <b/>
            <sz val="10"/>
            <color indexed="81"/>
            <rFont val="Tahoma"/>
            <family val="2"/>
          </rPr>
          <t>Execution date - plan</t>
        </r>
      </text>
    </comment>
    <comment ref="F13" authorId="0" shapeId="0" xr:uid="{07168365-ABF1-4341-A5F4-BABA27138BE1}">
      <text>
        <r>
          <rPr>
            <b/>
            <sz val="10"/>
            <color indexed="81"/>
            <rFont val="Tahoma"/>
            <family val="2"/>
          </rPr>
          <t>Assigned responsible</t>
        </r>
      </text>
    </comment>
    <comment ref="G13" authorId="0" shapeId="0" xr:uid="{C5104CE3-C3DE-4D2C-9B80-84501E0409DE}">
      <text>
        <r>
          <rPr>
            <b/>
            <sz val="10"/>
            <color indexed="81"/>
            <rFont val="Tahoma"/>
            <family val="2"/>
          </rPr>
          <t>Only for paper version</t>
        </r>
      </text>
    </comment>
    <comment ref="H13" authorId="0" shapeId="0" xr:uid="{DDC2859A-72B1-4A84-8F50-72F9B395378F}">
      <text>
        <r>
          <rPr>
            <b/>
            <sz val="10"/>
            <color indexed="81"/>
            <rFont val="Tahoma"/>
            <family val="2"/>
          </rPr>
          <t>Final status Open / closed</t>
        </r>
      </text>
    </comment>
    <comment ref="I13" authorId="0" shapeId="0" xr:uid="{9B6374C1-302A-4366-B2FA-E02DBC188344}">
      <text>
        <r>
          <rPr>
            <sz val="10"/>
            <color indexed="81"/>
            <rFont val="Tahoma"/>
            <family val="2"/>
          </rPr>
          <t xml:space="preserve">Attach evidences for closure </t>
        </r>
      </text>
    </comment>
    <comment ref="J13" authorId="0" shapeId="0" xr:uid="{AED94603-3E2A-4864-8AD1-68EB259CAE9E}">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3" authorId="0" shapeId="0" xr:uid="{BCC9D182-5D76-48C3-B4E6-F613D391F0C5}">
      <text>
        <r>
          <rPr>
            <sz val="10"/>
            <color indexed="81"/>
            <rFont val="Tahoma"/>
            <family val="2"/>
          </rPr>
          <t>Select Y - action effective
Select N - action not effective</t>
        </r>
      </text>
    </comment>
    <comment ref="L13" authorId="0" shapeId="0" xr:uid="{F8181C16-5C65-41C9-BBB7-5936097F37DA}">
      <text>
        <r>
          <rPr>
            <sz val="10"/>
            <color indexed="81"/>
            <rFont val="Tahoma"/>
            <family val="2"/>
          </rPr>
          <t>Y- Issue can be switched on/off by applying this correction
N -Issue cannot be switched on/off by applying this correction</t>
        </r>
      </text>
    </comment>
    <comment ref="M13" authorId="0" shapeId="0" xr:uid="{AED1976D-D2DA-4685-A631-F9C64FF17C37}">
      <text>
        <r>
          <rPr>
            <sz val="10"/>
            <color indexed="81"/>
            <rFont val="Tahoma"/>
            <family val="2"/>
          </rPr>
          <t>Estimate the contribution of this action for the RC correction (0-100%)</t>
        </r>
      </text>
    </comment>
    <comment ref="N13" authorId="0" shapeId="0" xr:uid="{F17BFE40-A531-4254-AA56-D2A13747AC56}">
      <text>
        <r>
          <rPr>
            <sz val="10"/>
            <color indexed="81"/>
            <rFont val="Tahoma"/>
            <family val="2"/>
          </rPr>
          <t>Traceability of first part produced after this correction</t>
        </r>
      </text>
    </comment>
    <comment ref="O13" authorId="0" shapeId="0" xr:uid="{DEBD9667-9A1D-4339-8E65-B1253E63C66F}">
      <text>
        <r>
          <rPr>
            <sz val="10"/>
            <color indexed="81"/>
            <rFont val="Tahoma"/>
            <family val="2"/>
          </rPr>
          <t xml:space="preserve">Production date after action implementation
</t>
        </r>
      </text>
    </comment>
    <comment ref="P13" authorId="0" shapeId="0" xr:uid="{9859A4B5-98B6-4AD8-A72E-3117E70BEB55}">
      <text>
        <r>
          <rPr>
            <sz val="10"/>
            <color indexed="81"/>
            <rFont val="Tahoma"/>
            <family val="2"/>
          </rPr>
          <t>First DN after this correction</t>
        </r>
      </text>
    </comment>
    <comment ref="C14" authorId="0" shapeId="0" xr:uid="{92D468D4-7DD3-4DF8-84DE-FAD769BD7618}">
      <text>
        <r>
          <rPr>
            <b/>
            <sz val="9"/>
            <color indexed="81"/>
            <rFont val="Tahoma"/>
            <family val="2"/>
          </rPr>
          <t>Copy root casues from D4 steps</t>
        </r>
      </text>
    </comment>
    <comment ref="D14" authorId="0" shapeId="0" xr:uid="{6EAB9F57-66C1-4471-A610-917E957F0050}">
      <text>
        <r>
          <rPr>
            <b/>
            <sz val="10"/>
            <color indexed="81"/>
            <rFont val="Tahoma"/>
            <family val="2"/>
          </rPr>
          <t xml:space="preserve">Actions details - be specific/ explicit </t>
        </r>
      </text>
    </comment>
    <comment ref="E14" authorId="0" shapeId="0" xr:uid="{960B2DC1-AA1C-430A-B30B-40F3B2EE847D}">
      <text>
        <r>
          <rPr>
            <b/>
            <sz val="10"/>
            <color indexed="81"/>
            <rFont val="Tahoma"/>
            <family val="2"/>
          </rPr>
          <t>Execution date - plan</t>
        </r>
      </text>
    </comment>
    <comment ref="F14" authorId="0" shapeId="0" xr:uid="{D46D70C6-969A-49FE-8B56-6F2D52099E50}">
      <text>
        <r>
          <rPr>
            <b/>
            <sz val="10"/>
            <color indexed="81"/>
            <rFont val="Tahoma"/>
            <family val="2"/>
          </rPr>
          <t>Assigned responsible</t>
        </r>
      </text>
    </comment>
    <comment ref="G14" authorId="0" shapeId="0" xr:uid="{BC57D5BE-E028-4DD2-85DF-6199EAE01CE5}">
      <text>
        <r>
          <rPr>
            <b/>
            <sz val="10"/>
            <color indexed="81"/>
            <rFont val="Tahoma"/>
            <family val="2"/>
          </rPr>
          <t>Only for paper version</t>
        </r>
      </text>
    </comment>
    <comment ref="H14" authorId="0" shapeId="0" xr:uid="{080C9C19-DE62-4558-BD32-7680D0A7BBDC}">
      <text>
        <r>
          <rPr>
            <b/>
            <sz val="10"/>
            <color indexed="81"/>
            <rFont val="Tahoma"/>
            <family val="2"/>
          </rPr>
          <t>Final status Open / closed</t>
        </r>
      </text>
    </comment>
    <comment ref="I14" authorId="0" shapeId="0" xr:uid="{7D71475B-A6A0-4408-8672-53C1B376815A}">
      <text>
        <r>
          <rPr>
            <sz val="10"/>
            <color indexed="81"/>
            <rFont val="Tahoma"/>
            <family val="2"/>
          </rPr>
          <t xml:space="preserve">Attach evidences for closure </t>
        </r>
      </text>
    </comment>
    <comment ref="J14" authorId="0" shapeId="0" xr:uid="{5244D4D4-F281-4E30-B2C2-11800DF92296}">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4" authorId="0" shapeId="0" xr:uid="{8140F64A-AD4E-4DA6-B281-42EA6B0CF5A8}">
      <text>
        <r>
          <rPr>
            <sz val="10"/>
            <color indexed="81"/>
            <rFont val="Tahoma"/>
            <family val="2"/>
          </rPr>
          <t>Select Y - action effective
Select N - action not effective</t>
        </r>
      </text>
    </comment>
    <comment ref="L14" authorId="0" shapeId="0" xr:uid="{D81C2F22-708C-4B28-8137-A6C2DC080AE0}">
      <text>
        <r>
          <rPr>
            <sz val="10"/>
            <color indexed="81"/>
            <rFont val="Tahoma"/>
            <family val="2"/>
          </rPr>
          <t>Y- Issue can be switched on/off by applying this correction
N -Issue cannot be switched on/off by applying this correction</t>
        </r>
      </text>
    </comment>
    <comment ref="M14" authorId="0" shapeId="0" xr:uid="{987A405C-5C96-43DE-97E9-EF1DF1447BAE}">
      <text>
        <r>
          <rPr>
            <sz val="10"/>
            <color indexed="81"/>
            <rFont val="Tahoma"/>
            <family val="2"/>
          </rPr>
          <t>Estimate the contribution of this action for the RC correction (0-100%)</t>
        </r>
      </text>
    </comment>
    <comment ref="N14" authorId="0" shapeId="0" xr:uid="{BC005F38-A846-41AD-A4A5-309E63BEB85A}">
      <text>
        <r>
          <rPr>
            <sz val="10"/>
            <color indexed="81"/>
            <rFont val="Tahoma"/>
            <family val="2"/>
          </rPr>
          <t>Traceability of first part produced after this correction</t>
        </r>
      </text>
    </comment>
    <comment ref="O14" authorId="0" shapeId="0" xr:uid="{7E8FC383-3C98-452E-9629-CCE8D134C37D}">
      <text>
        <r>
          <rPr>
            <sz val="10"/>
            <color indexed="81"/>
            <rFont val="Tahoma"/>
            <family val="2"/>
          </rPr>
          <t xml:space="preserve">Production date after action implementation
</t>
        </r>
      </text>
    </comment>
    <comment ref="P14" authorId="0" shapeId="0" xr:uid="{BD6D02A7-9D34-47CE-BEB7-A46D3D81966B}">
      <text>
        <r>
          <rPr>
            <sz val="10"/>
            <color indexed="81"/>
            <rFont val="Tahoma"/>
            <family val="2"/>
          </rPr>
          <t>First DN after this correction</t>
        </r>
      </text>
    </comment>
    <comment ref="C15" authorId="0" shapeId="0" xr:uid="{B2889920-57EB-4B3C-B4CB-CC5EF0FF8CA6}">
      <text>
        <r>
          <rPr>
            <b/>
            <sz val="9"/>
            <color indexed="81"/>
            <rFont val="Tahoma"/>
            <family val="2"/>
          </rPr>
          <t>Copy root casues from D4 steps</t>
        </r>
      </text>
    </comment>
    <comment ref="D15" authorId="0" shapeId="0" xr:uid="{E92F3217-BBA5-4E5E-BE35-857DE9B6B04F}">
      <text>
        <r>
          <rPr>
            <b/>
            <sz val="10"/>
            <color indexed="81"/>
            <rFont val="Tahoma"/>
            <family val="2"/>
          </rPr>
          <t xml:space="preserve">Actions details - be specific/ explicit </t>
        </r>
      </text>
    </comment>
    <comment ref="E15" authorId="0" shapeId="0" xr:uid="{F86DF6F2-326D-4E65-AC0A-8C99F86CAB53}">
      <text>
        <r>
          <rPr>
            <b/>
            <sz val="10"/>
            <color indexed="81"/>
            <rFont val="Tahoma"/>
            <family val="2"/>
          </rPr>
          <t>Execution date - plan</t>
        </r>
      </text>
    </comment>
    <comment ref="F15" authorId="0" shapeId="0" xr:uid="{611D5D25-7BEB-4DE3-99AA-6603A6C105BE}">
      <text>
        <r>
          <rPr>
            <b/>
            <sz val="10"/>
            <color indexed="81"/>
            <rFont val="Tahoma"/>
            <family val="2"/>
          </rPr>
          <t>Assigned responsible</t>
        </r>
      </text>
    </comment>
    <comment ref="G15" authorId="0" shapeId="0" xr:uid="{DD33A520-4A65-4C03-BA48-340F85636332}">
      <text>
        <r>
          <rPr>
            <b/>
            <sz val="10"/>
            <color indexed="81"/>
            <rFont val="Tahoma"/>
            <family val="2"/>
          </rPr>
          <t>Only for paper version</t>
        </r>
      </text>
    </comment>
    <comment ref="H15" authorId="0" shapeId="0" xr:uid="{F7CA182F-627A-4052-8E37-D56E19F3526E}">
      <text>
        <r>
          <rPr>
            <b/>
            <sz val="10"/>
            <color indexed="81"/>
            <rFont val="Tahoma"/>
            <family val="2"/>
          </rPr>
          <t>Final status Open / closed</t>
        </r>
      </text>
    </comment>
    <comment ref="I15" authorId="0" shapeId="0" xr:uid="{452FFC80-55DD-44E4-AD80-39A108D82FF7}">
      <text>
        <r>
          <rPr>
            <sz val="10"/>
            <color indexed="81"/>
            <rFont val="Tahoma"/>
            <family val="2"/>
          </rPr>
          <t xml:space="preserve">Attach evidences for closure </t>
        </r>
      </text>
    </comment>
    <comment ref="J15" authorId="0" shapeId="0" xr:uid="{91C6B791-E5EF-4C4A-B789-D9124D6E42D9}">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5" authorId="0" shapeId="0" xr:uid="{7DCD7C95-0704-4C26-B502-A3E47BE8568D}">
      <text>
        <r>
          <rPr>
            <sz val="10"/>
            <color indexed="81"/>
            <rFont val="Tahoma"/>
            <family val="2"/>
          </rPr>
          <t>Select Y - action effective
Select N - action not effective</t>
        </r>
      </text>
    </comment>
    <comment ref="L15" authorId="0" shapeId="0" xr:uid="{B9878C38-93A0-4284-B086-618FDE2A7EFF}">
      <text>
        <r>
          <rPr>
            <sz val="10"/>
            <color indexed="81"/>
            <rFont val="Tahoma"/>
            <family val="2"/>
          </rPr>
          <t>Y- Issue can be switched on/off by applying this correction
N -Issue cannot be switched on/off by applying this correction</t>
        </r>
      </text>
    </comment>
    <comment ref="M15" authorId="0" shapeId="0" xr:uid="{ED7D8129-2016-4435-9C09-A2E0A629EF04}">
      <text>
        <r>
          <rPr>
            <sz val="10"/>
            <color indexed="81"/>
            <rFont val="Tahoma"/>
            <family val="2"/>
          </rPr>
          <t>Estimate the contribution of this action for the RC correction (0-100%)</t>
        </r>
      </text>
    </comment>
    <comment ref="N15" authorId="0" shapeId="0" xr:uid="{6B95EFE1-0B51-497B-AD62-14373270E825}">
      <text>
        <r>
          <rPr>
            <sz val="10"/>
            <color indexed="81"/>
            <rFont val="Tahoma"/>
            <family val="2"/>
          </rPr>
          <t>Traceability of first part produced after this correction</t>
        </r>
      </text>
    </comment>
    <comment ref="O15" authorId="0" shapeId="0" xr:uid="{A677CADA-A368-4695-B911-69B8ADD9EB22}">
      <text>
        <r>
          <rPr>
            <sz val="10"/>
            <color indexed="81"/>
            <rFont val="Tahoma"/>
            <family val="2"/>
          </rPr>
          <t xml:space="preserve">Production date after action implementation
</t>
        </r>
      </text>
    </comment>
    <comment ref="P15" authorId="0" shapeId="0" xr:uid="{E545E22D-6FBB-497C-86AA-838CE84D105F}">
      <text>
        <r>
          <rPr>
            <sz val="10"/>
            <color indexed="81"/>
            <rFont val="Tahoma"/>
            <family val="2"/>
          </rPr>
          <t>First DN after this correction</t>
        </r>
      </text>
    </comment>
    <comment ref="C16" authorId="0" shapeId="0" xr:uid="{67FFF67F-4B93-4336-A420-4A97DAAAA07E}">
      <text>
        <r>
          <rPr>
            <b/>
            <sz val="9"/>
            <color indexed="81"/>
            <rFont val="Tahoma"/>
            <family val="2"/>
          </rPr>
          <t>Copy root casues from D4 steps</t>
        </r>
      </text>
    </comment>
    <comment ref="D16" authorId="0" shapeId="0" xr:uid="{9E82131B-D7DE-44A6-B804-A4FAE8E198A3}">
      <text>
        <r>
          <rPr>
            <b/>
            <sz val="10"/>
            <color indexed="81"/>
            <rFont val="Tahoma"/>
            <family val="2"/>
          </rPr>
          <t xml:space="preserve">Actions details - be specific/ explicit </t>
        </r>
      </text>
    </comment>
    <comment ref="E16" authorId="0" shapeId="0" xr:uid="{F5A5E100-882A-4C19-88F9-727CBD609641}">
      <text>
        <r>
          <rPr>
            <b/>
            <sz val="10"/>
            <color indexed="81"/>
            <rFont val="Tahoma"/>
            <family val="2"/>
          </rPr>
          <t>Execution date - plan</t>
        </r>
      </text>
    </comment>
    <comment ref="F16" authorId="0" shapeId="0" xr:uid="{87EB2978-07B1-4414-ACA7-E64DDBB4606A}">
      <text>
        <r>
          <rPr>
            <b/>
            <sz val="10"/>
            <color indexed="81"/>
            <rFont val="Tahoma"/>
            <family val="2"/>
          </rPr>
          <t>Assigned responsible</t>
        </r>
      </text>
    </comment>
    <comment ref="G16" authorId="0" shapeId="0" xr:uid="{E2CDD79E-92E6-45A4-AF68-A6EFED0EDDBD}">
      <text>
        <r>
          <rPr>
            <b/>
            <sz val="10"/>
            <color indexed="81"/>
            <rFont val="Tahoma"/>
            <family val="2"/>
          </rPr>
          <t>Only for paper version</t>
        </r>
      </text>
    </comment>
    <comment ref="H16" authorId="0" shapeId="0" xr:uid="{CDAB6C05-C8C5-4831-BC57-848FFC4DC76C}">
      <text>
        <r>
          <rPr>
            <b/>
            <sz val="10"/>
            <color indexed="81"/>
            <rFont val="Tahoma"/>
            <family val="2"/>
          </rPr>
          <t>Final status Open / closed</t>
        </r>
      </text>
    </comment>
    <comment ref="I16" authorId="0" shapeId="0" xr:uid="{FE9A5CB9-76BF-4FDC-B7F1-CD0747F67243}">
      <text>
        <r>
          <rPr>
            <sz val="10"/>
            <color indexed="81"/>
            <rFont val="Tahoma"/>
            <family val="2"/>
          </rPr>
          <t xml:space="preserve">Attach evidences for closure </t>
        </r>
      </text>
    </comment>
    <comment ref="J16" authorId="0" shapeId="0" xr:uid="{F8EEAF9D-A02E-48F2-A764-1FD734B6B0F6}">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6" authorId="0" shapeId="0" xr:uid="{180C642D-6E54-46EA-BCBB-503E86226694}">
      <text>
        <r>
          <rPr>
            <sz val="10"/>
            <color indexed="81"/>
            <rFont val="Tahoma"/>
            <family val="2"/>
          </rPr>
          <t>Select Y - action effective
Select N - action not effective</t>
        </r>
      </text>
    </comment>
    <comment ref="L16" authorId="0" shapeId="0" xr:uid="{6B7369D3-24B5-4A60-865F-946CE8F3E7C7}">
      <text>
        <r>
          <rPr>
            <sz val="10"/>
            <color indexed="81"/>
            <rFont val="Tahoma"/>
            <family val="2"/>
          </rPr>
          <t>Y- Issue can be switched on/off by applying this correction
N -Issue cannot be switched on/off by applying this correction</t>
        </r>
      </text>
    </comment>
    <comment ref="M16" authorId="0" shapeId="0" xr:uid="{C7CD39AF-670A-45EB-A8DD-B415DBD6C7B7}">
      <text>
        <r>
          <rPr>
            <sz val="10"/>
            <color indexed="81"/>
            <rFont val="Tahoma"/>
            <family val="2"/>
          </rPr>
          <t>Estimate the contribution of this action for the RC correction (0-100%)</t>
        </r>
      </text>
    </comment>
    <comment ref="N16" authorId="0" shapeId="0" xr:uid="{295B5E4C-20DE-41D3-8B53-C0A72705C716}">
      <text>
        <r>
          <rPr>
            <sz val="10"/>
            <color indexed="81"/>
            <rFont val="Tahoma"/>
            <family val="2"/>
          </rPr>
          <t>Traceability of first part produced after this correction</t>
        </r>
      </text>
    </comment>
    <comment ref="O16" authorId="0" shapeId="0" xr:uid="{1952F041-A53E-412C-85A2-4A480784833C}">
      <text>
        <r>
          <rPr>
            <sz val="10"/>
            <color indexed="81"/>
            <rFont val="Tahoma"/>
            <family val="2"/>
          </rPr>
          <t xml:space="preserve">Production date after action implementation
</t>
        </r>
      </text>
    </comment>
    <comment ref="P16" authorId="0" shapeId="0" xr:uid="{FD111341-E774-4A86-AFF3-E7573D840592}">
      <text>
        <r>
          <rPr>
            <sz val="10"/>
            <color indexed="81"/>
            <rFont val="Tahoma"/>
            <family val="2"/>
          </rPr>
          <t>First DN after this correction</t>
        </r>
      </text>
    </comment>
    <comment ref="C17" authorId="0" shapeId="0" xr:uid="{CEA5F937-2A44-492C-8FD5-E891251B51B0}">
      <text>
        <r>
          <rPr>
            <b/>
            <sz val="9"/>
            <color indexed="81"/>
            <rFont val="Tahoma"/>
            <family val="2"/>
          </rPr>
          <t>Copy root casues from D4 steps</t>
        </r>
      </text>
    </comment>
    <comment ref="D17" authorId="0" shapeId="0" xr:uid="{CDAF4E5B-4CB2-43A1-953A-5D05DA151D80}">
      <text>
        <r>
          <rPr>
            <b/>
            <sz val="10"/>
            <color indexed="81"/>
            <rFont val="Tahoma"/>
            <family val="2"/>
          </rPr>
          <t xml:space="preserve">Actions details - be specific/ explicit </t>
        </r>
      </text>
    </comment>
    <comment ref="E17" authorId="0" shapeId="0" xr:uid="{E38A01AB-6482-4917-B461-B3C8399C8600}">
      <text>
        <r>
          <rPr>
            <b/>
            <sz val="10"/>
            <color indexed="81"/>
            <rFont val="Tahoma"/>
            <family val="2"/>
          </rPr>
          <t>Execution date - plan</t>
        </r>
      </text>
    </comment>
    <comment ref="F17" authorId="0" shapeId="0" xr:uid="{0821F5C3-DBDF-4CAC-8727-7E99FFEDC736}">
      <text>
        <r>
          <rPr>
            <b/>
            <sz val="10"/>
            <color indexed="81"/>
            <rFont val="Tahoma"/>
            <family val="2"/>
          </rPr>
          <t>Assigned responsible</t>
        </r>
      </text>
    </comment>
    <comment ref="G17" authorId="0" shapeId="0" xr:uid="{DA0F32BC-3E55-44A4-9152-57ACCD84324A}">
      <text>
        <r>
          <rPr>
            <b/>
            <sz val="10"/>
            <color indexed="81"/>
            <rFont val="Tahoma"/>
            <family val="2"/>
          </rPr>
          <t>Only for paper version</t>
        </r>
      </text>
    </comment>
    <comment ref="H17" authorId="0" shapeId="0" xr:uid="{953EE30E-1362-4528-8400-3FAD6233EA0D}">
      <text>
        <r>
          <rPr>
            <b/>
            <sz val="10"/>
            <color indexed="81"/>
            <rFont val="Tahoma"/>
            <family val="2"/>
          </rPr>
          <t>Final status Open / closed</t>
        </r>
      </text>
    </comment>
    <comment ref="I17" authorId="0" shapeId="0" xr:uid="{26185B79-9419-4582-B6C7-A173B2D38E85}">
      <text>
        <r>
          <rPr>
            <sz val="10"/>
            <color indexed="81"/>
            <rFont val="Tahoma"/>
            <family val="2"/>
          </rPr>
          <t xml:space="preserve">Attach evidences for closure </t>
        </r>
      </text>
    </comment>
    <comment ref="J17" authorId="0" shapeId="0" xr:uid="{EEBD70AE-13D9-4A98-9BC4-432586035155}">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7" authorId="0" shapeId="0" xr:uid="{902E48B2-4AB7-4967-86D5-F78373DBE48A}">
      <text>
        <r>
          <rPr>
            <sz val="10"/>
            <color indexed="81"/>
            <rFont val="Tahoma"/>
            <family val="2"/>
          </rPr>
          <t>Select Y - action effective
Select N - action not effective</t>
        </r>
      </text>
    </comment>
    <comment ref="L17" authorId="0" shapeId="0" xr:uid="{B8229705-DF77-4D3E-8135-CE8E7785E6B6}">
      <text>
        <r>
          <rPr>
            <sz val="10"/>
            <color indexed="81"/>
            <rFont val="Tahoma"/>
            <family val="2"/>
          </rPr>
          <t>Y- Issue can be switched on/off by applying this correction
N -Issue cannot be switched on/off by applying this correction</t>
        </r>
      </text>
    </comment>
    <comment ref="M17" authorId="0" shapeId="0" xr:uid="{7D139A54-B252-4CDC-8ADA-82AE3B373357}">
      <text>
        <r>
          <rPr>
            <sz val="10"/>
            <color indexed="81"/>
            <rFont val="Tahoma"/>
            <family val="2"/>
          </rPr>
          <t>Estimate the contribution of this action for the RC correction (0-100%)</t>
        </r>
      </text>
    </comment>
    <comment ref="N17" authorId="0" shapeId="0" xr:uid="{D5A66871-B6DD-438D-A0FB-269A160DF342}">
      <text>
        <r>
          <rPr>
            <sz val="10"/>
            <color indexed="81"/>
            <rFont val="Tahoma"/>
            <family val="2"/>
          </rPr>
          <t>Traceability of first part produced after this correction</t>
        </r>
      </text>
    </comment>
    <comment ref="O17" authorId="0" shapeId="0" xr:uid="{B0A71D5E-F525-4F4D-BFA5-7070F8BC8EAE}">
      <text>
        <r>
          <rPr>
            <sz val="10"/>
            <color indexed="81"/>
            <rFont val="Tahoma"/>
            <family val="2"/>
          </rPr>
          <t xml:space="preserve">Production date after action implementation
</t>
        </r>
      </text>
    </comment>
    <comment ref="P17" authorId="0" shapeId="0" xr:uid="{6293C773-9FAD-4C7E-8CC6-AF8452ABED06}">
      <text>
        <r>
          <rPr>
            <sz val="10"/>
            <color indexed="81"/>
            <rFont val="Tahoma"/>
            <family val="2"/>
          </rPr>
          <t>First DN after this correction</t>
        </r>
      </text>
    </comment>
    <comment ref="C18" authorId="0" shapeId="0" xr:uid="{5396484E-2253-404D-AA94-319E1D45960B}">
      <text>
        <r>
          <rPr>
            <b/>
            <sz val="9"/>
            <color indexed="81"/>
            <rFont val="Tahoma"/>
            <family val="2"/>
          </rPr>
          <t>Copy root casues from D4 steps</t>
        </r>
      </text>
    </comment>
    <comment ref="D18" authorId="0" shapeId="0" xr:uid="{0B6FD636-315B-4E27-A6A9-56D1D36D39A6}">
      <text>
        <r>
          <rPr>
            <b/>
            <sz val="10"/>
            <color indexed="81"/>
            <rFont val="Tahoma"/>
            <family val="2"/>
          </rPr>
          <t xml:space="preserve">Actions details - be specific/ explicit </t>
        </r>
      </text>
    </comment>
    <comment ref="E18" authorId="0" shapeId="0" xr:uid="{515201D0-37ED-4AC8-979D-925C3B3886D8}">
      <text>
        <r>
          <rPr>
            <b/>
            <sz val="10"/>
            <color indexed="81"/>
            <rFont val="Tahoma"/>
            <family val="2"/>
          </rPr>
          <t>Execution date - plan</t>
        </r>
      </text>
    </comment>
    <comment ref="F18" authorId="0" shapeId="0" xr:uid="{8F4D60EA-1E5F-49FD-9E54-A745B9B329E8}">
      <text>
        <r>
          <rPr>
            <b/>
            <sz val="10"/>
            <color indexed="81"/>
            <rFont val="Tahoma"/>
            <family val="2"/>
          </rPr>
          <t>Assigned responsible</t>
        </r>
      </text>
    </comment>
    <comment ref="G18" authorId="0" shapeId="0" xr:uid="{B9756C2E-4917-4E8F-A655-9CFB1F9EE3A6}">
      <text>
        <r>
          <rPr>
            <b/>
            <sz val="10"/>
            <color indexed="81"/>
            <rFont val="Tahoma"/>
            <family val="2"/>
          </rPr>
          <t>Only for paper version</t>
        </r>
      </text>
    </comment>
    <comment ref="H18" authorId="0" shapeId="0" xr:uid="{9D321221-57D8-4C04-8267-D7C947806DA5}">
      <text>
        <r>
          <rPr>
            <b/>
            <sz val="10"/>
            <color indexed="81"/>
            <rFont val="Tahoma"/>
            <family val="2"/>
          </rPr>
          <t>Final status Open / closed</t>
        </r>
      </text>
    </comment>
    <comment ref="I18" authorId="0" shapeId="0" xr:uid="{6C40DF97-E729-44C1-B25B-035BE52358A2}">
      <text>
        <r>
          <rPr>
            <sz val="10"/>
            <color indexed="81"/>
            <rFont val="Tahoma"/>
            <family val="2"/>
          </rPr>
          <t xml:space="preserve">Attach evidences for closure </t>
        </r>
      </text>
    </comment>
    <comment ref="J18" authorId="0" shapeId="0" xr:uid="{A152F06B-445F-4A28-8015-CC0ED715BD9B}">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8" authorId="0" shapeId="0" xr:uid="{4BA75E25-B2A5-4C52-8867-105443B63E71}">
      <text>
        <r>
          <rPr>
            <sz val="10"/>
            <color indexed="81"/>
            <rFont val="Tahoma"/>
            <family val="2"/>
          </rPr>
          <t>Select Y - action effective
Select N - action not effective</t>
        </r>
      </text>
    </comment>
    <comment ref="L18" authorId="0" shapeId="0" xr:uid="{D9BBAE84-ADD8-4D4A-AE29-883D9473AEBB}">
      <text>
        <r>
          <rPr>
            <sz val="10"/>
            <color indexed="81"/>
            <rFont val="Tahoma"/>
            <family val="2"/>
          </rPr>
          <t>Y- Issue can be switched on/off by applying this correction
N -Issue cannot be switched on/off by applying this correction</t>
        </r>
      </text>
    </comment>
    <comment ref="M18" authorId="0" shapeId="0" xr:uid="{54A3F16D-3E74-4125-B7F0-301C0B180E2C}">
      <text>
        <r>
          <rPr>
            <sz val="10"/>
            <color indexed="81"/>
            <rFont val="Tahoma"/>
            <family val="2"/>
          </rPr>
          <t>Estimate the contribution of this action for the RC correction (0-100%)</t>
        </r>
      </text>
    </comment>
    <comment ref="N18" authorId="0" shapeId="0" xr:uid="{76C941C5-7EE5-45F9-92E8-CB18D5067084}">
      <text>
        <r>
          <rPr>
            <sz val="10"/>
            <color indexed="81"/>
            <rFont val="Tahoma"/>
            <family val="2"/>
          </rPr>
          <t>Traceability of first part produced after this correction</t>
        </r>
      </text>
    </comment>
    <comment ref="O18" authorId="0" shapeId="0" xr:uid="{20D627E7-B73B-4E4C-820F-4FCBE9A3BF82}">
      <text>
        <r>
          <rPr>
            <sz val="10"/>
            <color indexed="81"/>
            <rFont val="Tahoma"/>
            <family val="2"/>
          </rPr>
          <t xml:space="preserve">Production date after action implementation
</t>
        </r>
      </text>
    </comment>
    <comment ref="P18" authorId="0" shapeId="0" xr:uid="{309189A1-4B90-4EE7-9556-40ACDEE80A93}">
      <text>
        <r>
          <rPr>
            <sz val="10"/>
            <color indexed="81"/>
            <rFont val="Tahoma"/>
            <family val="2"/>
          </rPr>
          <t>First DN after this correction</t>
        </r>
      </text>
    </comment>
    <comment ref="C19" authorId="0" shapeId="0" xr:uid="{61B60BE9-047D-4952-BD19-F391A5B7C366}">
      <text>
        <r>
          <rPr>
            <b/>
            <sz val="9"/>
            <color indexed="81"/>
            <rFont val="Tahoma"/>
            <family val="2"/>
          </rPr>
          <t>Copy root casues from D4 steps</t>
        </r>
      </text>
    </comment>
    <comment ref="D19" authorId="0" shapeId="0" xr:uid="{68C8807E-0D34-40EB-8AFD-EAEFF8D9D546}">
      <text>
        <r>
          <rPr>
            <b/>
            <sz val="10"/>
            <color indexed="81"/>
            <rFont val="Tahoma"/>
            <family val="2"/>
          </rPr>
          <t xml:space="preserve">Actions details - be specific/ explicit </t>
        </r>
      </text>
    </comment>
    <comment ref="E19" authorId="0" shapeId="0" xr:uid="{8DCD5840-B898-4F7B-B25D-553B9F4529BE}">
      <text>
        <r>
          <rPr>
            <b/>
            <sz val="10"/>
            <color indexed="81"/>
            <rFont val="Tahoma"/>
            <family val="2"/>
          </rPr>
          <t>Execution date - plan</t>
        </r>
      </text>
    </comment>
    <comment ref="F19" authorId="0" shapeId="0" xr:uid="{612E33BD-E26B-4C84-A0A0-71AFD6F0662D}">
      <text>
        <r>
          <rPr>
            <b/>
            <sz val="10"/>
            <color indexed="81"/>
            <rFont val="Tahoma"/>
            <family val="2"/>
          </rPr>
          <t>Assigned responsible</t>
        </r>
      </text>
    </comment>
    <comment ref="G19" authorId="0" shapeId="0" xr:uid="{CA254BF1-794D-4732-946E-C935067418EB}">
      <text>
        <r>
          <rPr>
            <b/>
            <sz val="10"/>
            <color indexed="81"/>
            <rFont val="Tahoma"/>
            <family val="2"/>
          </rPr>
          <t>Only for paper version</t>
        </r>
      </text>
    </comment>
    <comment ref="H19" authorId="0" shapeId="0" xr:uid="{961063D5-9551-411D-9C9A-C9A05A2DB944}">
      <text>
        <r>
          <rPr>
            <b/>
            <sz val="10"/>
            <color indexed="81"/>
            <rFont val="Tahoma"/>
            <family val="2"/>
          </rPr>
          <t>Final status Open / closed</t>
        </r>
      </text>
    </comment>
    <comment ref="I19" authorId="0" shapeId="0" xr:uid="{8738B9DC-A000-463D-862D-B307E71C7B34}">
      <text>
        <r>
          <rPr>
            <sz val="10"/>
            <color indexed="81"/>
            <rFont val="Tahoma"/>
            <family val="2"/>
          </rPr>
          <t xml:space="preserve">Attach evidences for closure </t>
        </r>
      </text>
    </comment>
    <comment ref="J19" authorId="0" shapeId="0" xr:uid="{F97BC8C4-B81E-4F54-94F2-1ADA928DE697}">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19" authorId="0" shapeId="0" xr:uid="{20B398B2-80C5-46CD-8008-3FCC8BAAB788}">
      <text>
        <r>
          <rPr>
            <sz val="10"/>
            <color indexed="81"/>
            <rFont val="Tahoma"/>
            <family val="2"/>
          </rPr>
          <t>Select Y - action effective
Select N - action not effective</t>
        </r>
      </text>
    </comment>
    <comment ref="L19" authorId="0" shapeId="0" xr:uid="{F5BC1E15-55C3-4177-A4F8-7657B0BA6DA8}">
      <text>
        <r>
          <rPr>
            <sz val="10"/>
            <color indexed="81"/>
            <rFont val="Tahoma"/>
            <family val="2"/>
          </rPr>
          <t>Y- Issue can be switched on/off by applying this correction
N -Issue cannot be switched on/off by applying this correction</t>
        </r>
      </text>
    </comment>
    <comment ref="M19" authorId="0" shapeId="0" xr:uid="{916CEADD-C9D5-44B5-B2FA-175C7F37F20C}">
      <text>
        <r>
          <rPr>
            <sz val="10"/>
            <color indexed="81"/>
            <rFont val="Tahoma"/>
            <family val="2"/>
          </rPr>
          <t>Estimate the contribution of this action for the RC correction (0-100%)</t>
        </r>
      </text>
    </comment>
    <comment ref="N19" authorId="0" shapeId="0" xr:uid="{9ED0E0E9-EF4A-4B51-9BDE-16925ACAC6D5}">
      <text>
        <r>
          <rPr>
            <sz val="10"/>
            <color indexed="81"/>
            <rFont val="Tahoma"/>
            <family val="2"/>
          </rPr>
          <t>Traceability of first part produced after this correction</t>
        </r>
      </text>
    </comment>
    <comment ref="O19" authorId="0" shapeId="0" xr:uid="{2E0F536B-9D3C-43A8-AEAB-43C59AF035F9}">
      <text>
        <r>
          <rPr>
            <sz val="10"/>
            <color indexed="81"/>
            <rFont val="Tahoma"/>
            <family val="2"/>
          </rPr>
          <t xml:space="preserve">Production date after action implementation
</t>
        </r>
      </text>
    </comment>
    <comment ref="P19" authorId="0" shapeId="0" xr:uid="{0D529CF5-5784-4920-9638-37828752E677}">
      <text>
        <r>
          <rPr>
            <sz val="10"/>
            <color indexed="81"/>
            <rFont val="Tahoma"/>
            <family val="2"/>
          </rPr>
          <t>First DN after this correction</t>
        </r>
      </text>
    </comment>
    <comment ref="C20" authorId="0" shapeId="0" xr:uid="{29912021-9AAD-4B9C-A458-131FEDFB7387}">
      <text>
        <r>
          <rPr>
            <b/>
            <sz val="9"/>
            <color indexed="81"/>
            <rFont val="Tahoma"/>
            <family val="2"/>
          </rPr>
          <t>Copy root casues from D4 steps</t>
        </r>
      </text>
    </comment>
    <comment ref="D20" authorId="0" shapeId="0" xr:uid="{BC5A4AF5-54ED-4CED-84EB-41815A0DC19B}">
      <text>
        <r>
          <rPr>
            <b/>
            <sz val="10"/>
            <color indexed="81"/>
            <rFont val="Tahoma"/>
            <family val="2"/>
          </rPr>
          <t xml:space="preserve">Actions details - be specific/ explicit </t>
        </r>
      </text>
    </comment>
    <comment ref="E20" authorId="0" shapeId="0" xr:uid="{15159117-5CEA-4E92-BCCD-02B145B3B248}">
      <text>
        <r>
          <rPr>
            <b/>
            <sz val="10"/>
            <color indexed="81"/>
            <rFont val="Tahoma"/>
            <family val="2"/>
          </rPr>
          <t>Execution date - plan</t>
        </r>
      </text>
    </comment>
    <comment ref="F20" authorId="0" shapeId="0" xr:uid="{5A69FA26-0FD7-40AB-9DE6-379A4D7DCC48}">
      <text>
        <r>
          <rPr>
            <b/>
            <sz val="10"/>
            <color indexed="81"/>
            <rFont val="Tahoma"/>
            <family val="2"/>
          </rPr>
          <t>Assigned responsible</t>
        </r>
      </text>
    </comment>
    <comment ref="G20" authorId="0" shapeId="0" xr:uid="{9E6E9C82-26BA-4209-9E03-C7BEA87B0DFD}">
      <text>
        <r>
          <rPr>
            <b/>
            <sz val="10"/>
            <color indexed="81"/>
            <rFont val="Tahoma"/>
            <family val="2"/>
          </rPr>
          <t>Only for paper version</t>
        </r>
      </text>
    </comment>
    <comment ref="H20" authorId="0" shapeId="0" xr:uid="{2C25B5F1-463F-45E4-9EEB-03C6DE3E10A6}">
      <text>
        <r>
          <rPr>
            <b/>
            <sz val="10"/>
            <color indexed="81"/>
            <rFont val="Tahoma"/>
            <family val="2"/>
          </rPr>
          <t>Final status Open / closed</t>
        </r>
      </text>
    </comment>
    <comment ref="I20" authorId="0" shapeId="0" xr:uid="{11F0302D-E83A-46FA-B5D4-11626875CEEF}">
      <text>
        <r>
          <rPr>
            <sz val="10"/>
            <color indexed="81"/>
            <rFont val="Tahoma"/>
            <family val="2"/>
          </rPr>
          <t xml:space="preserve">Attach evidences for closure </t>
        </r>
      </text>
    </comment>
    <comment ref="J20" authorId="0" shapeId="0" xr:uid="{D0643C76-199B-4296-AE34-A4BF9B6C0337}">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20" authorId="0" shapeId="0" xr:uid="{BE553D6A-2056-4CE0-B227-B8F40D91D239}">
      <text>
        <r>
          <rPr>
            <sz val="10"/>
            <color indexed="81"/>
            <rFont val="Tahoma"/>
            <family val="2"/>
          </rPr>
          <t>Select Y - action effective
Select N - action not effective</t>
        </r>
      </text>
    </comment>
    <comment ref="L20" authorId="0" shapeId="0" xr:uid="{9FE772CF-1173-4462-8471-AA9B992660A6}">
      <text>
        <r>
          <rPr>
            <sz val="10"/>
            <color indexed="81"/>
            <rFont val="Tahoma"/>
            <family val="2"/>
          </rPr>
          <t>Y- Issue can be switched on/off by applying this correction
N -Issue cannot be switched on/off by applying this correction</t>
        </r>
      </text>
    </comment>
    <comment ref="M20" authorId="0" shapeId="0" xr:uid="{62065944-48A0-4F8C-90B5-A0C74C7F85BA}">
      <text>
        <r>
          <rPr>
            <sz val="10"/>
            <color indexed="81"/>
            <rFont val="Tahoma"/>
            <family val="2"/>
          </rPr>
          <t>Estimate the contribution of this action for the RC correction (0-100%)</t>
        </r>
      </text>
    </comment>
    <comment ref="N20" authorId="0" shapeId="0" xr:uid="{1080F354-5616-4F9D-9D29-52435F7B8580}">
      <text>
        <r>
          <rPr>
            <sz val="10"/>
            <color indexed="81"/>
            <rFont val="Tahoma"/>
            <family val="2"/>
          </rPr>
          <t>Traceability of first part produced after this correction</t>
        </r>
      </text>
    </comment>
    <comment ref="O20" authorId="0" shapeId="0" xr:uid="{F5F180F3-9678-4522-9F52-AA757FF43739}">
      <text>
        <r>
          <rPr>
            <sz val="10"/>
            <color indexed="81"/>
            <rFont val="Tahoma"/>
            <family val="2"/>
          </rPr>
          <t xml:space="preserve">Production date after action implementation
</t>
        </r>
      </text>
    </comment>
    <comment ref="P20" authorId="0" shapeId="0" xr:uid="{2B1F57D6-5757-446F-9A35-72AB17E92AFA}">
      <text>
        <r>
          <rPr>
            <sz val="10"/>
            <color indexed="81"/>
            <rFont val="Tahoma"/>
            <family val="2"/>
          </rPr>
          <t>First DN after this correction</t>
        </r>
      </text>
    </comment>
    <comment ref="C21" authorId="0" shapeId="0" xr:uid="{777F90BA-ED1B-4D5A-B356-1A08E5B31B3A}">
      <text>
        <r>
          <rPr>
            <b/>
            <sz val="9"/>
            <color indexed="81"/>
            <rFont val="Tahoma"/>
            <family val="2"/>
          </rPr>
          <t>Copy root casues from D4 steps</t>
        </r>
      </text>
    </comment>
    <comment ref="D21" authorId="0" shapeId="0" xr:uid="{3687F4EB-4E41-46A6-B726-A0757B931752}">
      <text>
        <r>
          <rPr>
            <b/>
            <sz val="10"/>
            <color indexed="81"/>
            <rFont val="Tahoma"/>
            <family val="2"/>
          </rPr>
          <t xml:space="preserve">Actions details - be specific/ explicit </t>
        </r>
      </text>
    </comment>
    <comment ref="E21" authorId="0" shapeId="0" xr:uid="{47C8AD91-C39A-40B7-9AA0-278EB9BB8AD3}">
      <text>
        <r>
          <rPr>
            <b/>
            <sz val="10"/>
            <color indexed="81"/>
            <rFont val="Tahoma"/>
            <family val="2"/>
          </rPr>
          <t>Execution date - plan</t>
        </r>
      </text>
    </comment>
    <comment ref="F21" authorId="0" shapeId="0" xr:uid="{15AADFBA-32A9-4EC3-8165-7BDBE3948862}">
      <text>
        <r>
          <rPr>
            <b/>
            <sz val="10"/>
            <color indexed="81"/>
            <rFont val="Tahoma"/>
            <family val="2"/>
          </rPr>
          <t>Assigned responsible</t>
        </r>
      </text>
    </comment>
    <comment ref="G21" authorId="0" shapeId="0" xr:uid="{BEA89902-2F38-4749-A76B-68AFC1DCEFC0}">
      <text>
        <r>
          <rPr>
            <b/>
            <sz val="10"/>
            <color indexed="81"/>
            <rFont val="Tahoma"/>
            <family val="2"/>
          </rPr>
          <t>Only for paper version</t>
        </r>
      </text>
    </comment>
    <comment ref="H21" authorId="0" shapeId="0" xr:uid="{68290F7C-340D-459B-B6BC-764C081FEFB4}">
      <text>
        <r>
          <rPr>
            <b/>
            <sz val="10"/>
            <color indexed="81"/>
            <rFont val="Tahoma"/>
            <family val="2"/>
          </rPr>
          <t>Final status Open / closed</t>
        </r>
      </text>
    </comment>
    <comment ref="I21" authorId="0" shapeId="0" xr:uid="{D8FA41E7-6116-4A19-9526-8BE3FE7CB3E6}">
      <text>
        <r>
          <rPr>
            <sz val="10"/>
            <color indexed="81"/>
            <rFont val="Tahoma"/>
            <family val="2"/>
          </rPr>
          <t xml:space="preserve">Attach evidences for closure </t>
        </r>
      </text>
    </comment>
    <comment ref="J21" authorId="0" shapeId="0" xr:uid="{96264A62-6946-4680-B8FC-6DE50036F5EC}">
      <text>
        <r>
          <rPr>
            <sz val="10"/>
            <color indexed="81"/>
            <rFont val="Tahoma"/>
            <family val="2"/>
          </rPr>
          <t xml:space="preserve">Corrective actions should be investigated for any eventual side - effects. In case of a side effect, it should be addressed through  the FMEA
</t>
        </r>
        <r>
          <rPr>
            <sz val="22"/>
            <color indexed="81"/>
            <rFont val="Tahoma"/>
            <family val="2"/>
          </rPr>
          <t xml:space="preserve">
</t>
        </r>
      </text>
    </comment>
    <comment ref="K21" authorId="0" shapeId="0" xr:uid="{2EE9BD06-2309-4F3A-8131-B8CC2B547695}">
      <text>
        <r>
          <rPr>
            <sz val="10"/>
            <color indexed="81"/>
            <rFont val="Tahoma"/>
            <family val="2"/>
          </rPr>
          <t>Select Y - action effective
Select N - action not effective</t>
        </r>
      </text>
    </comment>
    <comment ref="L21" authorId="0" shapeId="0" xr:uid="{A5065570-A8CE-41DB-AE7E-19EBCF56B1C3}">
      <text>
        <r>
          <rPr>
            <sz val="10"/>
            <color indexed="81"/>
            <rFont val="Tahoma"/>
            <family val="2"/>
          </rPr>
          <t>Y- Issue can be switched on/off by applying this correction
N -Issue cannot be switched on/off by applying this correction</t>
        </r>
      </text>
    </comment>
    <comment ref="M21" authorId="0" shapeId="0" xr:uid="{E7476F06-D992-466D-B577-128C1BA430EC}">
      <text>
        <r>
          <rPr>
            <sz val="10"/>
            <color indexed="81"/>
            <rFont val="Tahoma"/>
            <family val="2"/>
          </rPr>
          <t>Estimate the contribution of this action for the RC correction (0-100%)</t>
        </r>
      </text>
    </comment>
    <comment ref="N21" authorId="0" shapeId="0" xr:uid="{575A5475-95CE-4260-845B-2B2DEB1FD4E5}">
      <text>
        <r>
          <rPr>
            <sz val="10"/>
            <color indexed="81"/>
            <rFont val="Tahoma"/>
            <family val="2"/>
          </rPr>
          <t>Traceability of first part produced after this correction</t>
        </r>
      </text>
    </comment>
    <comment ref="O21" authorId="0" shapeId="0" xr:uid="{1733EA16-DE94-4AFB-92E2-A1B21D2E6C2D}">
      <text>
        <r>
          <rPr>
            <sz val="10"/>
            <color indexed="81"/>
            <rFont val="Tahoma"/>
            <family val="2"/>
          </rPr>
          <t xml:space="preserve">Production date after action implementation
</t>
        </r>
      </text>
    </comment>
    <comment ref="P21" authorId="0" shapeId="0" xr:uid="{B2A5F085-C143-4D91-9A5A-F2735FAEBC0C}">
      <text>
        <r>
          <rPr>
            <sz val="10"/>
            <color indexed="81"/>
            <rFont val="Tahoma"/>
            <family val="2"/>
          </rPr>
          <t>First DN after this correction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Elena Neacsu</author>
  </authors>
  <commentList>
    <comment ref="B6" authorId="0" shapeId="0" xr:uid="{E58C9D5D-A3A8-410D-916A-19C7D536B1AF}">
      <text>
        <r>
          <rPr>
            <b/>
            <sz val="9"/>
            <color indexed="81"/>
            <rFont val="Tahoma"/>
            <family val="2"/>
          </rPr>
          <t xml:space="preserve">Name of the facility / Platform
</t>
        </r>
      </text>
    </comment>
    <comment ref="C15" authorId="0" shapeId="0" xr:uid="{BEC2B492-2EB8-4553-82AB-3D1C92EFDD79}">
      <text>
        <r>
          <rPr>
            <b/>
            <sz val="10"/>
            <color indexed="81"/>
            <rFont val="Tahoma"/>
            <family val="2"/>
          </rPr>
          <t>Name of the responsible for the change</t>
        </r>
      </text>
    </comment>
    <comment ref="D15" authorId="0" shapeId="0" xr:uid="{C00D99A8-BCC2-48AB-8249-CE6A22C93C5C}">
      <text>
        <r>
          <rPr>
            <b/>
            <sz val="10"/>
            <color indexed="81"/>
            <rFont val="Tahoma"/>
            <family val="2"/>
          </rPr>
          <t>Planned date for modification</t>
        </r>
      </text>
    </comment>
    <comment ref="E15" authorId="0" shapeId="0" xr:uid="{EB01AAD4-7435-4C45-8AAD-187A41660E74}">
      <text>
        <r>
          <rPr>
            <b/>
            <sz val="10"/>
            <color indexed="81"/>
            <rFont val="Tahoma"/>
            <family val="2"/>
          </rPr>
          <t>Date when modified</t>
        </r>
      </text>
    </comment>
    <comment ref="F15" authorId="0" shapeId="0" xr:uid="{E539CEB1-334B-49AD-93DA-642C74815894}">
      <text>
        <r>
          <rPr>
            <sz val="10"/>
            <color indexed="81"/>
            <rFont val="Tahoma"/>
            <family val="2"/>
          </rPr>
          <t>Old &amp; new document / highlight for changes</t>
        </r>
      </text>
    </comment>
    <comment ref="H15" authorId="0" shapeId="0" xr:uid="{298B64C6-FA97-4F98-A544-0A5C6484F9CE}">
      <text>
        <r>
          <rPr>
            <b/>
            <sz val="10"/>
            <color indexed="81"/>
            <rFont val="Tahoma"/>
            <family val="2"/>
          </rPr>
          <t>Name of the responsible for the change</t>
        </r>
      </text>
    </comment>
    <comment ref="I15" authorId="0" shapeId="0" xr:uid="{BD16CCD0-5B37-47EF-8D20-200F2CD7CD17}">
      <text>
        <r>
          <rPr>
            <b/>
            <sz val="10"/>
            <color indexed="81"/>
            <rFont val="Tahoma"/>
            <family val="2"/>
          </rPr>
          <t>Planned date for modification</t>
        </r>
      </text>
    </comment>
    <comment ref="J15" authorId="0" shapeId="0" xr:uid="{62403802-5703-4C3A-B45C-920C2B894F0C}">
      <text>
        <r>
          <rPr>
            <b/>
            <sz val="10"/>
            <color indexed="81"/>
            <rFont val="Tahoma"/>
            <family val="2"/>
          </rPr>
          <t>Date when modified</t>
        </r>
      </text>
    </comment>
    <comment ref="K15" authorId="0" shapeId="0" xr:uid="{18971DC2-CE80-4641-9BBD-1DF82106FFB0}">
      <text>
        <r>
          <rPr>
            <sz val="10"/>
            <color indexed="81"/>
            <rFont val="Tahoma"/>
            <family val="2"/>
          </rPr>
          <t>Old &amp; new document / highlight for changes</t>
        </r>
      </text>
    </comment>
    <comment ref="C16" authorId="0" shapeId="0" xr:uid="{89B4D4F1-6EFB-40A2-9EAD-D8EF563C7462}">
      <text>
        <r>
          <rPr>
            <b/>
            <sz val="10"/>
            <color indexed="81"/>
            <rFont val="Tahoma"/>
            <family val="2"/>
          </rPr>
          <t>Name of the responsible for the change</t>
        </r>
      </text>
    </comment>
    <comment ref="D16" authorId="0" shapeId="0" xr:uid="{E820E0D3-77D7-4887-8286-181546F8FFA5}">
      <text>
        <r>
          <rPr>
            <b/>
            <sz val="10"/>
            <color indexed="81"/>
            <rFont val="Tahoma"/>
            <family val="2"/>
          </rPr>
          <t>Planned date for modification</t>
        </r>
      </text>
    </comment>
    <comment ref="E16" authorId="0" shapeId="0" xr:uid="{F73742A3-AD8F-485A-B0E7-4407126D5772}">
      <text>
        <r>
          <rPr>
            <b/>
            <sz val="10"/>
            <color indexed="81"/>
            <rFont val="Tahoma"/>
            <family val="2"/>
          </rPr>
          <t>Date when modified</t>
        </r>
      </text>
    </comment>
    <comment ref="F16" authorId="0" shapeId="0" xr:uid="{D12A24C1-0924-4FF5-B2BD-15C19E5C63DE}">
      <text>
        <r>
          <rPr>
            <sz val="10"/>
            <color indexed="81"/>
            <rFont val="Tahoma"/>
            <family val="2"/>
          </rPr>
          <t>Old &amp; new document / highlight for changes</t>
        </r>
      </text>
    </comment>
    <comment ref="H16" authorId="0" shapeId="0" xr:uid="{315783DA-45D3-4C19-9C35-A88099E61A21}">
      <text>
        <r>
          <rPr>
            <b/>
            <sz val="10"/>
            <color indexed="81"/>
            <rFont val="Tahoma"/>
            <family val="2"/>
          </rPr>
          <t>Name of the responsible for the change</t>
        </r>
      </text>
    </comment>
    <comment ref="I16" authorId="0" shapeId="0" xr:uid="{F35D269C-8026-4904-BB0A-E6FE096FEBFB}">
      <text>
        <r>
          <rPr>
            <b/>
            <sz val="10"/>
            <color indexed="81"/>
            <rFont val="Tahoma"/>
            <family val="2"/>
          </rPr>
          <t>Planned date for modification</t>
        </r>
      </text>
    </comment>
    <comment ref="J16" authorId="0" shapeId="0" xr:uid="{555109B3-27E9-4C68-9E21-95B072B04E3E}">
      <text>
        <r>
          <rPr>
            <b/>
            <sz val="10"/>
            <color indexed="81"/>
            <rFont val="Tahoma"/>
            <family val="2"/>
          </rPr>
          <t>Date when modified</t>
        </r>
      </text>
    </comment>
    <comment ref="K16" authorId="0" shapeId="0" xr:uid="{D2EA880D-9AC2-40B4-B89B-241CEBB8AB1E}">
      <text>
        <r>
          <rPr>
            <sz val="10"/>
            <color indexed="81"/>
            <rFont val="Tahoma"/>
            <family val="2"/>
          </rPr>
          <t>Old &amp; new document / highlight for changes</t>
        </r>
      </text>
    </comment>
    <comment ref="C17" authorId="0" shapeId="0" xr:uid="{F4297DAF-3F7D-407C-B248-5B9F9BC39CBB}">
      <text>
        <r>
          <rPr>
            <b/>
            <sz val="10"/>
            <color indexed="81"/>
            <rFont val="Tahoma"/>
            <family val="2"/>
          </rPr>
          <t>Name of the responsible for the change</t>
        </r>
      </text>
    </comment>
    <comment ref="D17" authorId="0" shapeId="0" xr:uid="{FD38A264-05BA-4986-95FE-4C757BB4C70B}">
      <text>
        <r>
          <rPr>
            <b/>
            <sz val="10"/>
            <color indexed="81"/>
            <rFont val="Tahoma"/>
            <family val="2"/>
          </rPr>
          <t>Planned date for modification</t>
        </r>
      </text>
    </comment>
    <comment ref="E17" authorId="0" shapeId="0" xr:uid="{56FD950C-B674-47CE-B4AE-C921E4AB1BE5}">
      <text>
        <r>
          <rPr>
            <b/>
            <sz val="10"/>
            <color indexed="81"/>
            <rFont val="Tahoma"/>
            <family val="2"/>
          </rPr>
          <t>Date when modified</t>
        </r>
      </text>
    </comment>
    <comment ref="F17" authorId="0" shapeId="0" xr:uid="{7D111211-1261-4459-A61F-4D1B199413C3}">
      <text>
        <r>
          <rPr>
            <sz val="10"/>
            <color indexed="81"/>
            <rFont val="Tahoma"/>
            <family val="2"/>
          </rPr>
          <t>Old &amp; new document / highlight for changes</t>
        </r>
      </text>
    </comment>
    <comment ref="H17" authorId="0" shapeId="0" xr:uid="{627C14B0-A2D6-4E8B-B974-07D600D1BD13}">
      <text>
        <r>
          <rPr>
            <b/>
            <sz val="10"/>
            <color indexed="81"/>
            <rFont val="Tahoma"/>
            <family val="2"/>
          </rPr>
          <t>Name of the responsible for the change</t>
        </r>
      </text>
    </comment>
    <comment ref="I17" authorId="0" shapeId="0" xr:uid="{364FCBBC-0917-4EAF-88B4-0C368D67AF97}">
      <text>
        <r>
          <rPr>
            <b/>
            <sz val="10"/>
            <color indexed="81"/>
            <rFont val="Tahoma"/>
            <family val="2"/>
          </rPr>
          <t>Planned date for modification</t>
        </r>
      </text>
    </comment>
    <comment ref="J17" authorId="0" shapeId="0" xr:uid="{5C07DF16-9359-453C-B061-3A1AB945AD32}">
      <text>
        <r>
          <rPr>
            <b/>
            <sz val="10"/>
            <color indexed="81"/>
            <rFont val="Tahoma"/>
            <family val="2"/>
          </rPr>
          <t>Date when modified</t>
        </r>
      </text>
    </comment>
    <comment ref="K17" authorId="0" shapeId="0" xr:uid="{353FC4D6-CF05-42F9-BB7C-7E954A6876B2}">
      <text>
        <r>
          <rPr>
            <sz val="10"/>
            <color indexed="81"/>
            <rFont val="Tahoma"/>
            <family val="2"/>
          </rPr>
          <t>Old &amp; new document / highlight for changes</t>
        </r>
      </text>
    </comment>
    <comment ref="C18" authorId="0" shapeId="0" xr:uid="{5C769222-01A3-432D-BB2D-B8B6220FC843}">
      <text>
        <r>
          <rPr>
            <b/>
            <sz val="10"/>
            <color indexed="81"/>
            <rFont val="Tahoma"/>
            <family val="2"/>
          </rPr>
          <t>Name of the responsible for the change</t>
        </r>
      </text>
    </comment>
    <comment ref="D18" authorId="0" shapeId="0" xr:uid="{F417D24D-31BF-47E3-918A-FFC883117750}">
      <text>
        <r>
          <rPr>
            <b/>
            <sz val="10"/>
            <color indexed="81"/>
            <rFont val="Tahoma"/>
            <family val="2"/>
          </rPr>
          <t>Planned date for modification</t>
        </r>
      </text>
    </comment>
    <comment ref="E18" authorId="0" shapeId="0" xr:uid="{B7AB5506-8C28-4ADD-99EE-782E627D8348}">
      <text>
        <r>
          <rPr>
            <b/>
            <sz val="10"/>
            <color indexed="81"/>
            <rFont val="Tahoma"/>
            <family val="2"/>
          </rPr>
          <t>Date when modified</t>
        </r>
      </text>
    </comment>
    <comment ref="F18" authorId="0" shapeId="0" xr:uid="{42BB32DB-8241-4344-8FE5-251412F2E32A}">
      <text>
        <r>
          <rPr>
            <sz val="10"/>
            <color indexed="81"/>
            <rFont val="Tahoma"/>
            <family val="2"/>
          </rPr>
          <t>Old &amp; new document / highlight for changes</t>
        </r>
      </text>
    </comment>
    <comment ref="G18" authorId="0" shapeId="0" xr:uid="{A76D6535-DD25-465F-82B9-A3E596E7833D}">
      <text>
        <r>
          <rPr>
            <b/>
            <sz val="10"/>
            <color indexed="81"/>
            <rFont val="Tahoma"/>
            <family val="2"/>
          </rPr>
          <t xml:space="preserve">Add any additional document changed as part of D7 and not mentioned in the pre-filled list </t>
        </r>
      </text>
    </comment>
    <comment ref="H18" authorId="0" shapeId="0" xr:uid="{8BEB4C9B-597E-4F5C-B413-FD221D3A9806}">
      <text>
        <r>
          <rPr>
            <b/>
            <sz val="10"/>
            <color indexed="81"/>
            <rFont val="Tahoma"/>
            <family val="2"/>
          </rPr>
          <t>Name of the responsible for the change</t>
        </r>
      </text>
    </comment>
    <comment ref="I18" authorId="0" shapeId="0" xr:uid="{0FCBDDA6-FB38-47E3-8DE5-D98299BCDA0A}">
      <text>
        <r>
          <rPr>
            <b/>
            <sz val="10"/>
            <color indexed="81"/>
            <rFont val="Tahoma"/>
            <family val="2"/>
          </rPr>
          <t>Planned date for modification</t>
        </r>
      </text>
    </comment>
    <comment ref="J18" authorId="0" shapeId="0" xr:uid="{856700C1-ADE6-42AD-9266-8C3ABDCFFC63}">
      <text>
        <r>
          <rPr>
            <b/>
            <sz val="10"/>
            <color indexed="81"/>
            <rFont val="Tahoma"/>
            <family val="2"/>
          </rPr>
          <t>Date when modified</t>
        </r>
      </text>
    </comment>
    <comment ref="K18" authorId="0" shapeId="0" xr:uid="{D7D7AF54-C301-4F9B-A4F7-1FB0E7188D05}">
      <text>
        <r>
          <rPr>
            <sz val="10"/>
            <color indexed="81"/>
            <rFont val="Tahoma"/>
            <family val="2"/>
          </rPr>
          <t>Old &amp; new document / highlight for changes</t>
        </r>
      </text>
    </comment>
    <comment ref="C19" authorId="0" shapeId="0" xr:uid="{12F129AE-7EF0-44AE-BA16-487235503F73}">
      <text>
        <r>
          <rPr>
            <b/>
            <sz val="10"/>
            <color indexed="81"/>
            <rFont val="Tahoma"/>
            <family val="2"/>
          </rPr>
          <t>Name of the responsible for the change</t>
        </r>
      </text>
    </comment>
    <comment ref="D19" authorId="0" shapeId="0" xr:uid="{30F93EAB-DF35-4DA9-B559-2D343F32A885}">
      <text>
        <r>
          <rPr>
            <b/>
            <sz val="10"/>
            <color indexed="81"/>
            <rFont val="Tahoma"/>
            <family val="2"/>
          </rPr>
          <t>Planned date for modification</t>
        </r>
      </text>
    </comment>
    <comment ref="E19" authorId="0" shapeId="0" xr:uid="{29873AB7-D2F5-4E97-984E-43A85F2DC80D}">
      <text>
        <r>
          <rPr>
            <b/>
            <sz val="10"/>
            <color indexed="81"/>
            <rFont val="Tahoma"/>
            <family val="2"/>
          </rPr>
          <t>Date when modified</t>
        </r>
      </text>
    </comment>
    <comment ref="F19" authorId="0" shapeId="0" xr:uid="{FD58438E-49D4-4D9A-BF20-5610DF2C5BC4}">
      <text>
        <r>
          <rPr>
            <sz val="10"/>
            <color indexed="81"/>
            <rFont val="Tahoma"/>
            <family val="2"/>
          </rPr>
          <t>Old &amp; new document / highlight for changes</t>
        </r>
      </text>
    </comment>
    <comment ref="G19" authorId="0" shapeId="0" xr:uid="{E39EA2FE-585B-41C4-AB8F-9D1878DF02D5}">
      <text>
        <r>
          <rPr>
            <b/>
            <sz val="10"/>
            <color indexed="81"/>
            <rFont val="Tahoma"/>
            <family val="2"/>
          </rPr>
          <t xml:space="preserve">Add any additional document changed as part of D7 and not mentioned in the pre-filled list </t>
        </r>
      </text>
    </comment>
    <comment ref="H19" authorId="0" shapeId="0" xr:uid="{93C3484E-3023-41D6-9D51-B4AD9640EA96}">
      <text>
        <r>
          <rPr>
            <b/>
            <sz val="10"/>
            <color indexed="81"/>
            <rFont val="Tahoma"/>
            <family val="2"/>
          </rPr>
          <t>Name of the responsible for the change</t>
        </r>
      </text>
    </comment>
    <comment ref="I19" authorId="0" shapeId="0" xr:uid="{F3837845-7FCB-4553-A36B-E7CBEB32217B}">
      <text>
        <r>
          <rPr>
            <b/>
            <sz val="10"/>
            <color indexed="81"/>
            <rFont val="Tahoma"/>
            <family val="2"/>
          </rPr>
          <t>Planned date for modification</t>
        </r>
      </text>
    </comment>
    <comment ref="J19" authorId="0" shapeId="0" xr:uid="{603A37EC-62F9-4BCE-8897-D697F7DA3119}">
      <text>
        <r>
          <rPr>
            <b/>
            <sz val="10"/>
            <color indexed="81"/>
            <rFont val="Tahoma"/>
            <family val="2"/>
          </rPr>
          <t>Date when modified</t>
        </r>
      </text>
    </comment>
    <comment ref="K19" authorId="0" shapeId="0" xr:uid="{01825F5D-8D11-4D09-8105-E74ADA0B0047}">
      <text>
        <r>
          <rPr>
            <sz val="10"/>
            <color indexed="81"/>
            <rFont val="Tahoma"/>
            <family val="2"/>
          </rPr>
          <t>Old &amp; new document / highlight for changes</t>
        </r>
      </text>
    </comment>
    <comment ref="C20" authorId="0" shapeId="0" xr:uid="{0EE1289E-C16B-46B6-A643-A0AF1E4FEA40}">
      <text>
        <r>
          <rPr>
            <b/>
            <sz val="10"/>
            <color indexed="81"/>
            <rFont val="Tahoma"/>
            <family val="2"/>
          </rPr>
          <t>Name of the responsible for the change</t>
        </r>
      </text>
    </comment>
    <comment ref="D20" authorId="0" shapeId="0" xr:uid="{C125FD14-5793-4F38-9EDA-2169C2311A5E}">
      <text>
        <r>
          <rPr>
            <b/>
            <sz val="10"/>
            <color indexed="81"/>
            <rFont val="Tahoma"/>
            <family val="2"/>
          </rPr>
          <t>Planned date for modification</t>
        </r>
      </text>
    </comment>
    <comment ref="E20" authorId="0" shapeId="0" xr:uid="{611A4797-6700-42ED-8181-51380C523B15}">
      <text>
        <r>
          <rPr>
            <b/>
            <sz val="10"/>
            <color indexed="81"/>
            <rFont val="Tahoma"/>
            <family val="2"/>
          </rPr>
          <t>Date when modified</t>
        </r>
      </text>
    </comment>
    <comment ref="F20" authorId="0" shapeId="0" xr:uid="{1FEF3FC0-770D-451C-B07C-E9E6ADA78953}">
      <text>
        <r>
          <rPr>
            <sz val="10"/>
            <color indexed="81"/>
            <rFont val="Tahoma"/>
            <family val="2"/>
          </rPr>
          <t>Old &amp; new document / highlight for changes</t>
        </r>
      </text>
    </comment>
    <comment ref="G20" authorId="0" shapeId="0" xr:uid="{550F7AFD-AC9E-42EF-BB8A-B553A75D0591}">
      <text>
        <r>
          <rPr>
            <b/>
            <sz val="10"/>
            <color indexed="81"/>
            <rFont val="Tahoma"/>
            <family val="2"/>
          </rPr>
          <t xml:space="preserve">Add any additional document changed as part of D7 and not mentioned in the pre-filled list </t>
        </r>
      </text>
    </comment>
    <comment ref="H20" authorId="0" shapeId="0" xr:uid="{5EA61FC7-35BE-4D91-9283-0B3553132EBA}">
      <text>
        <r>
          <rPr>
            <b/>
            <sz val="10"/>
            <color indexed="81"/>
            <rFont val="Tahoma"/>
            <family val="2"/>
          </rPr>
          <t>Name of the responsible for the change</t>
        </r>
      </text>
    </comment>
    <comment ref="I20" authorId="0" shapeId="0" xr:uid="{8E568F58-EAEE-4176-BB99-45DF646BEF32}">
      <text>
        <r>
          <rPr>
            <b/>
            <sz val="10"/>
            <color indexed="81"/>
            <rFont val="Tahoma"/>
            <family val="2"/>
          </rPr>
          <t>Planned date for modification</t>
        </r>
      </text>
    </comment>
    <comment ref="J20" authorId="0" shapeId="0" xr:uid="{FEA102FE-1860-4EBB-A6E8-589DF7FDAAA6}">
      <text>
        <r>
          <rPr>
            <b/>
            <sz val="10"/>
            <color indexed="81"/>
            <rFont val="Tahoma"/>
            <family val="2"/>
          </rPr>
          <t>Date when modified</t>
        </r>
      </text>
    </comment>
    <comment ref="K20" authorId="0" shapeId="0" xr:uid="{2059B06F-075D-4732-B6D4-8DF22BA59CF9}">
      <text>
        <r>
          <rPr>
            <sz val="10"/>
            <color indexed="81"/>
            <rFont val="Tahoma"/>
            <family val="2"/>
          </rPr>
          <t>Old &amp; new document / highlight for changes</t>
        </r>
      </text>
    </comment>
    <comment ref="C21" authorId="0" shapeId="0" xr:uid="{9F2AE4F9-B1DC-4EBD-8B07-DF190EE7E15B}">
      <text>
        <r>
          <rPr>
            <b/>
            <sz val="10"/>
            <color indexed="81"/>
            <rFont val="Tahoma"/>
            <family val="2"/>
          </rPr>
          <t>Name of the responsible for the change</t>
        </r>
      </text>
    </comment>
    <comment ref="D21" authorId="0" shapeId="0" xr:uid="{3F3B8DBB-ADA5-435C-8EB4-58B68B887058}">
      <text>
        <r>
          <rPr>
            <b/>
            <sz val="10"/>
            <color indexed="81"/>
            <rFont val="Tahoma"/>
            <family val="2"/>
          </rPr>
          <t>Planned date for modification</t>
        </r>
      </text>
    </comment>
    <comment ref="E21" authorId="0" shapeId="0" xr:uid="{F415F44D-F15F-41B4-8A4E-7C64D95F1AD9}">
      <text>
        <r>
          <rPr>
            <b/>
            <sz val="10"/>
            <color indexed="81"/>
            <rFont val="Tahoma"/>
            <family val="2"/>
          </rPr>
          <t>Date when modified</t>
        </r>
      </text>
    </comment>
    <comment ref="F21" authorId="0" shapeId="0" xr:uid="{6F5D9795-198D-4766-B179-ACEA1740DF79}">
      <text>
        <r>
          <rPr>
            <sz val="10"/>
            <color indexed="81"/>
            <rFont val="Tahoma"/>
            <family val="2"/>
          </rPr>
          <t>Old &amp; new document / highlight for changes</t>
        </r>
      </text>
    </comment>
    <comment ref="G21" authorId="0" shapeId="0" xr:uid="{296219E7-A797-4910-ADE7-18E7B743CE24}">
      <text>
        <r>
          <rPr>
            <b/>
            <sz val="10"/>
            <color indexed="81"/>
            <rFont val="Tahoma"/>
            <family val="2"/>
          </rPr>
          <t xml:space="preserve">Add any additional document changed as part of D7 and not mentioned in the pre-filled list </t>
        </r>
      </text>
    </comment>
    <comment ref="H21" authorId="0" shapeId="0" xr:uid="{65FE4B34-4FE6-4591-9836-96F80C0FF502}">
      <text>
        <r>
          <rPr>
            <b/>
            <sz val="10"/>
            <color indexed="81"/>
            <rFont val="Tahoma"/>
            <family val="2"/>
          </rPr>
          <t>Name of the responsible for the change</t>
        </r>
      </text>
    </comment>
    <comment ref="I21" authorId="0" shapeId="0" xr:uid="{288209F8-1F75-459F-812A-8FF139AEE3A4}">
      <text>
        <r>
          <rPr>
            <b/>
            <sz val="10"/>
            <color indexed="81"/>
            <rFont val="Tahoma"/>
            <family val="2"/>
          </rPr>
          <t>Planned date for modification</t>
        </r>
      </text>
    </comment>
    <comment ref="J21" authorId="0" shapeId="0" xr:uid="{ED0E14DB-CAF3-4A4A-BDA1-3BE8EAF9E3FC}">
      <text>
        <r>
          <rPr>
            <b/>
            <sz val="10"/>
            <color indexed="81"/>
            <rFont val="Tahoma"/>
            <family val="2"/>
          </rPr>
          <t>Date when modified</t>
        </r>
      </text>
    </comment>
    <comment ref="K21" authorId="0" shapeId="0" xr:uid="{C0B04469-4B67-473E-B5D7-DF29079073B5}">
      <text>
        <r>
          <rPr>
            <sz val="10"/>
            <color indexed="81"/>
            <rFont val="Tahoma"/>
            <family val="2"/>
          </rPr>
          <t>Old &amp; new document / highlight for changes</t>
        </r>
      </text>
    </comment>
    <comment ref="C22" authorId="0" shapeId="0" xr:uid="{79FFE526-2976-4C69-AF57-3086CED272CA}">
      <text>
        <r>
          <rPr>
            <b/>
            <sz val="10"/>
            <color indexed="81"/>
            <rFont val="Tahoma"/>
            <family val="2"/>
          </rPr>
          <t>Name of the responsible for the change</t>
        </r>
      </text>
    </comment>
    <comment ref="D22" authorId="0" shapeId="0" xr:uid="{11E8A147-8EE5-4A9E-A5C2-44D9F8D43EE0}">
      <text>
        <r>
          <rPr>
            <b/>
            <sz val="10"/>
            <color indexed="81"/>
            <rFont val="Tahoma"/>
            <family val="2"/>
          </rPr>
          <t>Planned date for modification</t>
        </r>
      </text>
    </comment>
    <comment ref="E22" authorId="0" shapeId="0" xr:uid="{AB247E57-460E-48E3-9D06-10A6E9D0D19E}">
      <text>
        <r>
          <rPr>
            <b/>
            <sz val="10"/>
            <color indexed="81"/>
            <rFont val="Tahoma"/>
            <family val="2"/>
          </rPr>
          <t>Date when modified</t>
        </r>
      </text>
    </comment>
    <comment ref="F22" authorId="0" shapeId="0" xr:uid="{C4BBA5B8-C1B4-453D-96D1-9164C246CCB4}">
      <text>
        <r>
          <rPr>
            <sz val="10"/>
            <color indexed="81"/>
            <rFont val="Tahoma"/>
            <family val="2"/>
          </rPr>
          <t>Old &amp; new document / highlight for changes</t>
        </r>
      </text>
    </comment>
    <comment ref="G22" authorId="0" shapeId="0" xr:uid="{F0B62281-23C7-4BA2-821A-4A3626DEAB7C}">
      <text>
        <r>
          <rPr>
            <b/>
            <sz val="10"/>
            <color indexed="81"/>
            <rFont val="Tahoma"/>
            <family val="2"/>
          </rPr>
          <t xml:space="preserve">Add any additional document changed as part of D7 and not mentioned in the pre-filled list </t>
        </r>
      </text>
    </comment>
    <comment ref="H22" authorId="0" shapeId="0" xr:uid="{35505678-9BC4-461A-BC21-841D4C2EE897}">
      <text>
        <r>
          <rPr>
            <b/>
            <sz val="10"/>
            <color indexed="81"/>
            <rFont val="Tahoma"/>
            <family val="2"/>
          </rPr>
          <t>Name of the responsible for the change</t>
        </r>
      </text>
    </comment>
    <comment ref="I22" authorId="0" shapeId="0" xr:uid="{60DAD88F-8659-4695-839B-2C4E75956AB7}">
      <text>
        <r>
          <rPr>
            <b/>
            <sz val="10"/>
            <color indexed="81"/>
            <rFont val="Tahoma"/>
            <family val="2"/>
          </rPr>
          <t>Planned date for modification</t>
        </r>
      </text>
    </comment>
    <comment ref="J22" authorId="0" shapeId="0" xr:uid="{970E129A-D6FD-4A92-BA05-DDFFC4DBADB6}">
      <text>
        <r>
          <rPr>
            <b/>
            <sz val="10"/>
            <color indexed="81"/>
            <rFont val="Tahoma"/>
            <family val="2"/>
          </rPr>
          <t>Date when modified</t>
        </r>
      </text>
    </comment>
    <comment ref="K22" authorId="0" shapeId="0" xr:uid="{71482BFF-593A-41A6-ACB1-9BF2C77053BD}">
      <text>
        <r>
          <rPr>
            <sz val="10"/>
            <color indexed="81"/>
            <rFont val="Tahoma"/>
            <family val="2"/>
          </rPr>
          <t>Old &amp; new document / highlight for changes</t>
        </r>
      </text>
    </comment>
    <comment ref="C27" authorId="0" shapeId="0" xr:uid="{045FF6B6-0B64-42CF-B503-E4A15844CA98}">
      <text>
        <r>
          <rPr>
            <b/>
            <sz val="9"/>
            <color indexed="81"/>
            <rFont val="Tahoma"/>
            <family val="2"/>
          </rPr>
          <t>Date when the 8D was closed</t>
        </r>
      </text>
    </comment>
    <comment ref="H27" authorId="0" shapeId="0" xr:uid="{735A1FB8-FA79-4931-9E44-74BBF914B257}">
      <text>
        <r>
          <rPr>
            <b/>
            <sz val="9"/>
            <color indexed="81"/>
            <rFont val="Tahoma"/>
            <family val="2"/>
          </rPr>
          <t xml:space="preserve">Before the closure, the self-assessment of the 8D, using the scoring form is reccomended (AE-LOS-FR-176)
</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<sst xmlns="http://schemas.openxmlformats.org/spreadsheetml/2006/main" count="801" uniqueCount="504">
  <si>
    <t xml:space="preserve">Part Name / Part Number 
</t>
  </si>
  <si>
    <t>Claim Nr.:</t>
  </si>
  <si>
    <t>Mfg Engineer</t>
  </si>
  <si>
    <t>Production coordinator</t>
  </si>
  <si>
    <t>Launch</t>
  </si>
  <si>
    <t>Internal ref Nr:</t>
  </si>
  <si>
    <t>Customer</t>
  </si>
  <si>
    <t>Phone nr.</t>
  </si>
  <si>
    <t>E-mail:</t>
  </si>
  <si>
    <t>Project/ Area</t>
  </si>
  <si>
    <t>Claim date:</t>
  </si>
  <si>
    <t>Quality Engineer</t>
  </si>
  <si>
    <t>Logistics Engineer</t>
  </si>
  <si>
    <t xml:space="preserve">Maintenance Engineer </t>
  </si>
  <si>
    <t>Supplier Q Engineer</t>
  </si>
  <si>
    <t>D1 to D3
24 h</t>
  </si>
  <si>
    <t>D5
 7 workdays</t>
  </si>
  <si>
    <t>D8
24 workdays</t>
  </si>
  <si>
    <t xml:space="preserve">Customer communication date: </t>
  </si>
  <si>
    <t>5W/2H - Customer view</t>
  </si>
  <si>
    <t xml:space="preserve"> Mfg plant view (re-definition of the problem) </t>
  </si>
  <si>
    <t>Standard (drawing, photo, description, etc)</t>
  </si>
  <si>
    <t>What is the problem?</t>
  </si>
  <si>
    <t>What issue do we see on our product?</t>
  </si>
  <si>
    <t>Why is it a problem?</t>
  </si>
  <si>
    <t>Any traceability for re-work, not standard process?</t>
  </si>
  <si>
    <t>Who has detected it?</t>
  </si>
  <si>
    <t>When was it detected?</t>
  </si>
  <si>
    <t>Where the problem was detected?</t>
  </si>
  <si>
    <t>How the problem has been detected?</t>
  </si>
  <si>
    <t>Do we observe / detect customer reported issue / own observations in the process?</t>
  </si>
  <si>
    <t>How many NOK parts found?</t>
  </si>
  <si>
    <t>Origin of NOK-part:</t>
  </si>
  <si>
    <t>Standard:</t>
  </si>
  <si>
    <t xml:space="preserve">Reoccurence? </t>
  </si>
  <si>
    <t>Issue clasification</t>
  </si>
  <si>
    <t>Identify the potential for shut down, line interruptions, yard recalls, warranty, etc..</t>
  </si>
  <si>
    <t xml:space="preserve">Deadline </t>
  </si>
  <si>
    <t>Done</t>
  </si>
  <si>
    <r>
      <rPr>
        <b/>
        <sz val="12"/>
        <rFont val="Arial"/>
        <family val="2"/>
        <charset val="238"/>
      </rPr>
      <t>Responsible /  Area Manager:</t>
    </r>
    <r>
      <rPr>
        <sz val="12"/>
        <rFont val="Arial"/>
        <family val="2"/>
        <charset val="238"/>
      </rPr>
      <t xml:space="preserve"> </t>
    </r>
  </si>
  <si>
    <t>Details</t>
  </si>
  <si>
    <t xml:space="preserve">Description, photo and illustration (report - if it is the case) of NOK product </t>
  </si>
  <si>
    <t xml:space="preserve">Description, photo and illustration (report - if it is the case) of OK product </t>
  </si>
  <si>
    <t>D4 - Why made?</t>
  </si>
  <si>
    <t>Environment</t>
  </si>
  <si>
    <t>Machine</t>
  </si>
  <si>
    <t>People</t>
  </si>
  <si>
    <t>Not enough light</t>
  </si>
  <si>
    <t>Incorrect production equipment</t>
  </si>
  <si>
    <t>Operator not trained</t>
  </si>
  <si>
    <t>Noisy environment</t>
  </si>
  <si>
    <t xml:space="preserve">Back-up equipment used </t>
  </si>
  <si>
    <t>Inexperienced operator</t>
  </si>
  <si>
    <t>Inappropriate conditions</t>
  </si>
  <si>
    <t>Poka-yoke not checked at job-setup</t>
  </si>
  <si>
    <t>Operator not present at work station</t>
  </si>
  <si>
    <t>Crisis situation at that point in time</t>
  </si>
  <si>
    <t>Reset key on poka-yoke</t>
  </si>
  <si>
    <t>Operator does not respect the Maintanance / Work Instuction</t>
  </si>
  <si>
    <t>Other crisis situation point with impact</t>
  </si>
  <si>
    <t>Production equipment damaged</t>
  </si>
  <si>
    <t>Incorrect information used (line leader/operator)</t>
  </si>
  <si>
    <t>Production equipment worn</t>
  </si>
  <si>
    <t>Defect appear near break time</t>
  </si>
  <si>
    <t>Social issue during production</t>
  </si>
  <si>
    <t>Parts incorrectly reworked</t>
  </si>
  <si>
    <t>ODS not detailed / not clear</t>
  </si>
  <si>
    <t>Record form not available at the Work st.</t>
  </si>
  <si>
    <t>Difficult to detect</t>
  </si>
  <si>
    <t>Parts not supplied as required</t>
  </si>
  <si>
    <t>Tack time insuficient</t>
  </si>
  <si>
    <t>Control tolerances not aligned to the spec</t>
  </si>
  <si>
    <t>Product damadged after inspection</t>
  </si>
  <si>
    <t>ODS not available</t>
  </si>
  <si>
    <t>Control frequence not respected</t>
  </si>
  <si>
    <t>Defect not visible in plant (km0)</t>
  </si>
  <si>
    <t>No Job setup instruction</t>
  </si>
  <si>
    <t>Control frequence insuficient</t>
  </si>
  <si>
    <t>Defect not identified</t>
  </si>
  <si>
    <t>Job setup instruction not suficient</t>
  </si>
  <si>
    <t>Measurment accuracy insuficient</t>
  </si>
  <si>
    <t>Material not to specification</t>
  </si>
  <si>
    <t>Method</t>
  </si>
  <si>
    <t>Measurement</t>
  </si>
  <si>
    <t>Material</t>
  </si>
  <si>
    <t>Potential cause validation Why Made</t>
  </si>
  <si>
    <t>Investigation plan to validate/ eliminate a FACTOR
(WHY MADE)</t>
  </si>
  <si>
    <t>Factor validated?</t>
  </si>
  <si>
    <t>Investigation actions</t>
  </si>
  <si>
    <t>Resp.</t>
  </si>
  <si>
    <t>Dead-line</t>
  </si>
  <si>
    <t>Result</t>
  </si>
  <si>
    <t>Logic verified with "therefore"</t>
  </si>
  <si>
    <t>Should the issue investigation be extended to other customers /  facilities? Define extention (including PN, traceability and quantities ):</t>
  </si>
  <si>
    <t xml:space="preserve">Please confirm the containment is implemented for the additional suspicious identified batch (es) - D3 update date </t>
  </si>
  <si>
    <t>Why?</t>
  </si>
  <si>
    <t>Summarize root cause</t>
  </si>
  <si>
    <t>`</t>
  </si>
  <si>
    <t>Potential cause (as from Ishikawa)</t>
  </si>
  <si>
    <t>Root cause summarization for the 8D form</t>
  </si>
  <si>
    <t>D5 Corrective actions implementation
(Process, Machines, Standards, Hazard identification, risk assessment and determining controls)</t>
  </si>
  <si>
    <t>FMEA effect?</t>
  </si>
  <si>
    <t>Effectiveness
(Y/N) D6</t>
  </si>
  <si>
    <t>Root
cause #</t>
  </si>
  <si>
    <t>Permanent Action</t>
  </si>
  <si>
    <t>Dead line</t>
  </si>
  <si>
    <t>Responsible</t>
  </si>
  <si>
    <t>Responsible Signature</t>
  </si>
  <si>
    <t>Status</t>
  </si>
  <si>
    <t>Evidences</t>
  </si>
  <si>
    <t xml:space="preserve">Effective? </t>
  </si>
  <si>
    <t>Can the issue switch on and off?</t>
  </si>
  <si>
    <t>Contribution to solve RC</t>
  </si>
  <si>
    <t>Parts identification after PCA</t>
  </si>
  <si>
    <t xml:space="preserve">D6 Clean Date / Point </t>
  </si>
  <si>
    <t>Delivery nr.</t>
  </si>
  <si>
    <t xml:space="preserve">D5 &amp; D6 - Corrective action, Effectiveness </t>
  </si>
  <si>
    <t xml:space="preserve">D7 - Preventive action implementation </t>
  </si>
  <si>
    <t>D8 - Closure statement - Management Approval</t>
  </si>
  <si>
    <t>Checkpoints</t>
  </si>
  <si>
    <t>Who?</t>
  </si>
  <si>
    <t>Due date</t>
  </si>
  <si>
    <t>Closure date</t>
  </si>
  <si>
    <t>Evidence</t>
  </si>
  <si>
    <t>8D self assessment score:</t>
  </si>
  <si>
    <t>Drawings modified?</t>
  </si>
  <si>
    <t xml:space="preserve">Lesson Learned / Read across taken </t>
  </si>
  <si>
    <t>Flowchart</t>
  </si>
  <si>
    <t>Parameter-sheets updated?</t>
  </si>
  <si>
    <t>P-FMEA updated?</t>
  </si>
  <si>
    <t>CP updated?</t>
  </si>
  <si>
    <t>Work instructions updated / clear?</t>
  </si>
  <si>
    <t>Poka-yoke verification instructions updated / clear? (including red rabbits)</t>
  </si>
  <si>
    <t>Maintenance instructions updated / clear?</t>
  </si>
  <si>
    <t>Product audit</t>
  </si>
  <si>
    <t>Closure date:</t>
  </si>
  <si>
    <t>Closure statement:</t>
  </si>
  <si>
    <t xml:space="preserve">D8 - Closure </t>
  </si>
  <si>
    <t>D4 - Why shipped?</t>
  </si>
  <si>
    <t>D4 - Why system failed?</t>
  </si>
  <si>
    <t>D1 Problem solving team and timing</t>
  </si>
  <si>
    <t>Problem solving timing:</t>
  </si>
  <si>
    <t>D2 Problem description</t>
  </si>
  <si>
    <t xml:space="preserve">Need to warn other plants (name the plants &amp; products potentially affected) /Eng / Safety Dep? </t>
  </si>
  <si>
    <t>IS</t>
  </si>
  <si>
    <t>IS NOT</t>
  </si>
  <si>
    <t>WHAT</t>
  </si>
  <si>
    <t>What is the specific deviation?</t>
  </si>
  <si>
    <t>WHERE</t>
  </si>
  <si>
    <t>Where is the deviation on the object?</t>
  </si>
  <si>
    <t>WHEN</t>
  </si>
  <si>
    <t>How many objects could have the deviation, but do not?</t>
  </si>
  <si>
    <t>What is the trend?</t>
  </si>
  <si>
    <t>What similar object(s) could reasonably have the deviation, but does not?</t>
  </si>
  <si>
    <t>What specific object(s) has the deviation?</t>
  </si>
  <si>
    <t>What other deviations could reasonably be observed, but are not?</t>
  </si>
  <si>
    <t>Where is the object when the deviation is observed (geographically)?</t>
  </si>
  <si>
    <t>Where else could the object be when the deviation is observed, but is not?</t>
  </si>
  <si>
    <t>Where else could the deviation be located on the object, but is not?</t>
  </si>
  <si>
    <t>When was the deviation observed first (in clock and calendar time)?</t>
  </si>
  <si>
    <t>When since that time has the deviation been observed? Any pattern?</t>
  </si>
  <si>
    <t>When else could the deviation have been observed first, but was not?</t>
  </si>
  <si>
    <t>When since that time could the deviation have been observed, but was not?</t>
  </si>
  <si>
    <t>WHY</t>
  </si>
  <si>
    <t>Why is this a problem?</t>
  </si>
  <si>
    <t>How Many</t>
  </si>
  <si>
    <t>How many objects have the deviation?</t>
  </si>
  <si>
    <t>How often</t>
  </si>
  <si>
    <t xml:space="preserve">What could be the trend, but is not? </t>
  </si>
  <si>
    <t>WHO</t>
  </si>
  <si>
    <t>5W 2H</t>
  </si>
  <si>
    <t>Do you want to have "Is/Is not investigation"?</t>
  </si>
  <si>
    <t>D3 - Containment actions</t>
  </si>
  <si>
    <t>?</t>
  </si>
  <si>
    <t>D3 &amp; D6. Indicators follow-up by date of Manufacture / Occurrence / Action implemented</t>
  </si>
  <si>
    <t>Containment areas</t>
  </si>
  <si>
    <t>Containment method</t>
  </si>
  <si>
    <t>Starting date</t>
  </si>
  <si>
    <t>Existing quantity</t>
  </si>
  <si>
    <t>Quantity checked</t>
  </si>
  <si>
    <t>NOK</t>
  </si>
  <si>
    <t>Quantity checked NOK</t>
  </si>
  <si>
    <t>D3 Containment data (milestones, date, etc)</t>
  </si>
  <si>
    <t>Internal/external containment</t>
  </si>
  <si>
    <t>D6 - PCA verification</t>
  </si>
  <si>
    <t>Containment date</t>
  </si>
  <si>
    <t>TOTALS</t>
  </si>
  <si>
    <t>RAW MATERIAL</t>
  </si>
  <si>
    <t>NOK parts # (internally detected)</t>
  </si>
  <si>
    <t>MATERIAL IN PROCESS</t>
  </si>
  <si>
    <t>NOK parts # (found at the customer)</t>
  </si>
  <si>
    <t>REWORK AND QUALITY HOLD AREAS</t>
  </si>
  <si>
    <t>Clean point containment</t>
  </si>
  <si>
    <t>FINISHED GOODS - Storage at plant</t>
  </si>
  <si>
    <t xml:space="preserve">Date (when all containments finished): </t>
  </si>
  <si>
    <t>FINISHED GOODS - IN TRANSIT</t>
  </si>
  <si>
    <t xml:space="preserve">Production traceability: </t>
  </si>
  <si>
    <t>Production date of NOKs</t>
  </si>
  <si>
    <t>FINISHED GOODS - remote locations</t>
  </si>
  <si>
    <t xml:space="preserve">Delivery note / date: </t>
  </si>
  <si>
    <t>NOK parts # (detected during containment)</t>
  </si>
  <si>
    <t>FINISHED GOODS - CUSTOMER</t>
  </si>
  <si>
    <t>NOK parts # (found by the customer)</t>
  </si>
  <si>
    <t xml:space="preserve">Quality alert # / Date: </t>
  </si>
  <si>
    <t>Supporting documents</t>
  </si>
  <si>
    <t>Sorting instruction and report</t>
  </si>
  <si>
    <t xml:space="preserve">Pictures of the contained parts &amp; containers </t>
  </si>
  <si>
    <t>Note: Move the bar for PCA implementation at corresponding date</t>
  </si>
  <si>
    <t>Special marks on contained parts</t>
  </si>
  <si>
    <t>Quantity checked OK</t>
  </si>
  <si>
    <t>Example</t>
  </si>
  <si>
    <t>Containment side effect investigation: 
What is the risk potentially generated by containenment? How to prevent?</t>
  </si>
  <si>
    <t>D3 - Containment</t>
  </si>
  <si>
    <t>8D Problem Analysis Report</t>
  </si>
  <si>
    <t>Form</t>
  </si>
  <si>
    <t>Subject/
Department:</t>
  </si>
  <si>
    <t>Customer / Individual / Unit which raised claim:</t>
  </si>
  <si>
    <t>Date Issue Occurred:</t>
  </si>
  <si>
    <t>Program:</t>
  </si>
  <si>
    <t>Containment Due Date (3D):</t>
  </si>
  <si>
    <t>Product:</t>
  </si>
  <si>
    <t>8D Due Date:</t>
  </si>
  <si>
    <t xml:space="preserve"> Issue #:</t>
  </si>
  <si>
    <t>Date Issue Closed:</t>
  </si>
  <si>
    <t>1. Team Members</t>
  </si>
  <si>
    <t>Issue Process Owner</t>
  </si>
  <si>
    <t>Issue Process Owner Title</t>
  </si>
  <si>
    <t>Issue Process Owner Phone Number</t>
  </si>
  <si>
    <t>Issue Process Owner E-mail Address</t>
  </si>
  <si>
    <t xml:space="preserve">Additional Team Member Name(s)  </t>
  </si>
  <si>
    <t>Title(s)</t>
  </si>
  <si>
    <t>Phone Number(s)</t>
  </si>
  <si>
    <t>E-mail Address(es)</t>
  </si>
  <si>
    <t xml:space="preserve">2. Problem Description </t>
  </si>
  <si>
    <t xml:space="preserve">Impact on Customer (Identify the potential for shut down, line interruptions, yard recalls, warranty, etc..)  </t>
  </si>
  <si>
    <t>Facilities Involved (Customer, Adient  and any Suppliers)</t>
  </si>
  <si>
    <t>3. Interim Containment</t>
  </si>
  <si>
    <t>What actions were taken to immediately protect the customer and contain any suspect inventory (Yard, Truck, Customer, JIT, Supplier)?</t>
  </si>
  <si>
    <t>Other Product/Platform at Risk ?</t>
  </si>
  <si>
    <t>Identification of certified material ?</t>
  </si>
  <si>
    <t>Sorting Results (Time, Date, Total Number Sorted and Quantity Rejected)</t>
  </si>
  <si>
    <t>Sorted #</t>
  </si>
  <si>
    <t>Defect #</t>
  </si>
  <si>
    <t>Interim Containment Start Date (MM/DD/YYYY)</t>
  </si>
  <si>
    <t xml:space="preserve">4. Root Cause                </t>
  </si>
  <si>
    <t>Why Made &amp; How Verified</t>
  </si>
  <si>
    <t>Why Shipped &amp; How Verified</t>
  </si>
  <si>
    <t>Why System Failed &amp; How Verified</t>
  </si>
  <si>
    <t>5. Permanent Corrective 
     Action</t>
  </si>
  <si>
    <t xml:space="preserve">Corrective Action for Why Made </t>
  </si>
  <si>
    <t xml:space="preserve">Corrective Action for Why Shipped </t>
  </si>
  <si>
    <t>Corrective Action for Why System Failed</t>
  </si>
  <si>
    <t>6. Verification of  Corrective Actions</t>
  </si>
  <si>
    <t>Has the issue been turned on and off?  How?  Verification through statistical evidence / hypothesis testing. Verification of corrective action for each why made and why shipped is required.</t>
  </si>
  <si>
    <t>Corrective Action Owner Name</t>
  </si>
  <si>
    <t>C.A. Owner Phone Number</t>
  </si>
  <si>
    <t>C.A. Owner E-mail Address</t>
  </si>
  <si>
    <t>Target Completion Date (MM/DD/YYYY)</t>
  </si>
  <si>
    <t>Build Date for Certified Material (MM/DD/YYYY)</t>
  </si>
  <si>
    <t>How Will New Parts Be Identified?</t>
  </si>
  <si>
    <t>7. Prevent Reoccurrence</t>
  </si>
  <si>
    <t xml:space="preserve">How will this issue be avoided in the future?  </t>
  </si>
  <si>
    <t>Other Facilities or Platforms At Risk</t>
  </si>
  <si>
    <t>Name</t>
  </si>
  <si>
    <t>Part Number</t>
  </si>
  <si>
    <t>C.A. Owner for Follow Up</t>
  </si>
  <si>
    <t>Due Date (MM/DD/YYYY)</t>
  </si>
  <si>
    <t>Affected Document</t>
  </si>
  <si>
    <t>Owner for Review and/or Update</t>
  </si>
  <si>
    <t>Date (MM/DD/YYYY)</t>
  </si>
  <si>
    <t>DFMEA</t>
  </si>
  <si>
    <t>PFMEA</t>
  </si>
  <si>
    <t>Control Plan</t>
  </si>
  <si>
    <t>Process Flow</t>
  </si>
  <si>
    <t>Operation Instructions</t>
  </si>
  <si>
    <t>Drawing</t>
  </si>
  <si>
    <t xml:space="preserve">8. Closure  </t>
  </si>
  <si>
    <t>Closure Statement-Management Approval</t>
  </si>
  <si>
    <t>Date ended [mm/dd/yyyy]</t>
  </si>
  <si>
    <t>Type</t>
  </si>
  <si>
    <t>Why shipped</t>
  </si>
  <si>
    <t>Why system failed</t>
  </si>
  <si>
    <t xml:space="preserve">Summary for </t>
  </si>
  <si>
    <t>Why Made</t>
  </si>
  <si>
    <t>Clean point after PCA implementation</t>
  </si>
  <si>
    <t>Resp. for Follow Up</t>
  </si>
  <si>
    <t>NO</t>
  </si>
  <si>
    <t>Target completion date</t>
  </si>
  <si>
    <t xml:space="preserve">       </t>
  </si>
  <si>
    <r>
      <t xml:space="preserve">The 8D Problem Analysis Report is </t>
    </r>
    <r>
      <rPr>
        <b/>
        <u/>
        <sz val="10"/>
        <rFont val="Arial"/>
        <family val="2"/>
      </rPr>
      <t>ONLY a report</t>
    </r>
    <r>
      <rPr>
        <sz val="10"/>
        <rFont val="Arial"/>
        <family val="2"/>
      </rPr>
      <t xml:space="preserve"> to present the problem solving approach used and is not a tool to solve issues </t>
    </r>
  </si>
  <si>
    <t>This 8D Problem Analysis Report has to be supported by problem solving method for root cause identification and verification, preventive action identification and verification.</t>
  </si>
  <si>
    <t>Some guidelines are available for each step of the problem solving method in this workbook in the related sheets</t>
  </si>
  <si>
    <t>All records shall be collected by Champion as evidence of actions taken.</t>
  </si>
  <si>
    <t>8D assignment criteria</t>
  </si>
  <si>
    <r>
      <t>The</t>
    </r>
    <r>
      <rPr>
        <b/>
        <u/>
        <sz val="10"/>
        <rFont val="Arial"/>
        <family val="2"/>
      </rPr>
      <t xml:space="preserve"> 8D</t>
    </r>
    <r>
      <rPr>
        <b/>
        <sz val="10"/>
        <rFont val="Arial"/>
        <family val="2"/>
      </rPr>
      <t xml:space="preserve"> Problem solving </t>
    </r>
    <r>
      <rPr>
        <b/>
        <u/>
        <sz val="10"/>
        <rFont val="Arial"/>
        <family val="2"/>
      </rPr>
      <t>process</t>
    </r>
    <r>
      <rPr>
        <b/>
        <sz val="10"/>
        <rFont val="Arial"/>
        <family val="2"/>
      </rPr>
      <t xml:space="preserve"> is required when any one of the following is applicable:</t>
    </r>
  </si>
  <si>
    <t>· Safety or regulatory issues have been discovered</t>
  </si>
  <si>
    <t>· Customer complaints are received and the customer requires an 8D to resolve issue</t>
  </si>
  <si>
    <t>· Warranty concerns indicate greater failure rates than expected</t>
  </si>
  <si>
    <t>· Internal rejects, waste, scrap (generating COPQ); poor performance or test failures are present at unacceptable levels</t>
  </si>
  <si>
    <t>· First time issue reported in the plant</t>
  </si>
  <si>
    <t>· New failure mode that is not addressed in existing PFMEA</t>
  </si>
  <si>
    <t>· A failure occurs and the severity rating for the existing failure mode severity rating is 9 or 10 (Follow PPSC process)</t>
  </si>
  <si>
    <t>· A failure occurs and the severity rating for the existing failure mode severity rating is 8 or less and root cause is unknown</t>
  </si>
  <si>
    <t>· Recurrence of previous issue / failure of permanent corrective actions</t>
  </si>
  <si>
    <t xml:space="preserve">Note: If a failure occurs and the severity rating for the failure mode is 9 or 10 then follow the Potential Product Safety Concern work instruction for the problem solving analysis. </t>
  </si>
  <si>
    <t>General</t>
  </si>
  <si>
    <t>Help for fulfilling the 8D report Form</t>
  </si>
  <si>
    <t>HEADER</t>
  </si>
  <si>
    <t xml:space="preserve">1) </t>
  </si>
  <si>
    <t>Subject / Department: e.g., Quality, H&amp;S, Environmental</t>
  </si>
  <si>
    <t xml:space="preserve">2) </t>
  </si>
  <si>
    <t xml:space="preserve">3) </t>
  </si>
  <si>
    <t xml:space="preserve">4) </t>
  </si>
  <si>
    <t xml:space="preserve">5) </t>
  </si>
  <si>
    <t xml:space="preserve">6) </t>
  </si>
  <si>
    <t xml:space="preserve">7) </t>
  </si>
  <si>
    <t xml:space="preserve">8) </t>
  </si>
  <si>
    <t>9)</t>
  </si>
  <si>
    <t xml:space="preserve"> </t>
  </si>
  <si>
    <t>1- TEAM MEMBERS (for help refer to sheet "1 Team")</t>
  </si>
  <si>
    <t>2- PROBLEM DESCRIPTION (for help refer to sheet "2 Problem")</t>
  </si>
  <si>
    <t xml:space="preserve">     </t>
  </si>
  <si>
    <t xml:space="preserve">When: When were the parts manufactured?  When were they assembled?  When were the assemblies shipped to the customer?  When assembled in vehicles?  When shipped from the customer?  </t>
  </si>
  <si>
    <t>Detection:  How was Adient made aware of the issue? Who provided the information?</t>
  </si>
  <si>
    <t xml:space="preserve">Extent: How many units are suspected? Proportion found suspect. Where has the data come from - in house, in transit, at customer.        </t>
  </si>
  <si>
    <t>Failure Mode: How does the issue manifest itself?</t>
  </si>
  <si>
    <t>3- INTERIM CONTAINMENT (for help refer to sheet "3 Containment")</t>
  </si>
  <si>
    <t>4- ROOT CAUSE (for help refer to sheet "4 Root Cause")</t>
  </si>
  <si>
    <t xml:space="preserve">    </t>
  </si>
  <si>
    <t>Variation: What are opportunities for variation in the process, i.e. how many fixtures do the same process?  How many weld cells or robots?  Etc.</t>
  </si>
  <si>
    <t>Other tools to define or discover the root cause can be used as fishbones, Kepner-Tregoe, Hypothesis Analysis, …</t>
  </si>
  <si>
    <t>5 - PERMANENT CORRECTIVE ACTION (for help refer to sheet "5 Perm. CA")</t>
  </si>
  <si>
    <t>6 - VERIFICATON OF CORRECTIVE ACTIONS (for help refer to sheet "6 Verify CA")</t>
  </si>
  <si>
    <t>7 - PREVENTION (for help refer to sheet "7 Prevent")</t>
  </si>
  <si>
    <t>2)</t>
  </si>
  <si>
    <t>8- CLOSURE (for help refer to sheet "8 Closure")</t>
  </si>
  <si>
    <t xml:space="preserve">Closure Statement: “Close issue…”  (Begin with words noted in “” followed by the rationale for closure.)  </t>
  </si>
  <si>
    <t>Problem solving method</t>
  </si>
  <si>
    <t>References</t>
  </si>
  <si>
    <t>Corrective Action / Problem Solving procedure (AE-LOS-PR-14)</t>
  </si>
  <si>
    <t>Quality Alert form (AE-MOS-FR-60)</t>
  </si>
  <si>
    <t>Change History (Document structure)</t>
  </si>
  <si>
    <t>Revision</t>
  </si>
  <si>
    <t>Release Date</t>
  </si>
  <si>
    <t>Change Description</t>
  </si>
  <si>
    <t xml:space="preserve">• Added Change Log sheet
• Removed on the Form sheet (Advanced Development / Concept Development / Product Definition)
• Add 8 Sheets as guideline to follow the problem solving approach
• Reviewed the Instructions </t>
  </si>
  <si>
    <r>
      <t>·</t>
    </r>
    <r>
      <rPr>
        <sz val="10"/>
        <rFont val="Arial"/>
        <family val="2"/>
      </rPr>
      <t xml:space="preserve"> Adient release / revision levels restarted from 1.0</t>
    </r>
  </si>
  <si>
    <r>
      <t>·</t>
    </r>
    <r>
      <rPr>
        <sz val="10"/>
        <rFont val="Arial"/>
        <family val="2"/>
      </rPr>
      <t xml:space="preserve"> Added "Subject / Department" 
</t>
    </r>
    <r>
      <rPr>
        <sz val="10"/>
        <rFont val="Symbol"/>
        <family val="1"/>
        <charset val="2"/>
      </rPr>
      <t xml:space="preserve">· </t>
    </r>
    <r>
      <rPr>
        <sz val="10"/>
        <rFont val="Arial"/>
        <family val="2"/>
      </rPr>
      <t xml:space="preserve">Added "Getting customer feedback relating to customer complaints" to tab 5 Permanent CA
</t>
    </r>
    <r>
      <rPr>
        <sz val="10"/>
        <rFont val="Symbol"/>
        <family val="1"/>
        <charset val="2"/>
      </rPr>
      <t>·</t>
    </r>
    <r>
      <rPr>
        <sz val="10"/>
        <rFont val="Arial"/>
        <family val="2"/>
      </rPr>
      <t xml:space="preserve"> Added 8D selection criterial and evaluation</t>
    </r>
  </si>
  <si>
    <r>
      <rPr>
        <sz val="10"/>
        <color theme="1"/>
        <rFont val="Symbol"/>
        <family val="1"/>
        <charset val="2"/>
      </rPr>
      <t xml:space="preserve">· </t>
    </r>
    <r>
      <rPr>
        <sz val="10"/>
        <color theme="1"/>
        <rFont val="Arial"/>
        <family val="2"/>
      </rPr>
      <t xml:space="preserve">Added documentation review update and review owner to Instruction sheet in Step 7 (Prevention)
</t>
    </r>
    <r>
      <rPr>
        <sz val="10"/>
        <color theme="1"/>
        <rFont val="Symbol"/>
        <family val="1"/>
        <charset val="2"/>
      </rPr>
      <t>·</t>
    </r>
    <r>
      <rPr>
        <sz val="10"/>
        <color theme="1"/>
        <rFont val="Arial"/>
        <family val="2"/>
      </rPr>
      <t xml:space="preserve"> Added documentation review update and review owner to Form sheet in Step 7 (Prevent Reoccurrence)
</t>
    </r>
    <r>
      <rPr>
        <sz val="10"/>
        <color theme="1"/>
        <rFont val="Symbol"/>
        <family val="1"/>
        <charset val="2"/>
      </rPr>
      <t>·</t>
    </r>
    <r>
      <rPr>
        <sz val="10"/>
        <color theme="1"/>
        <rFont val="Arial"/>
        <family val="2"/>
      </rPr>
      <t xml:space="preserve"> Added "Is it necessary to implement Poka Yoke or is Poka Yoke implemented?" to tab 5 Permanent CA
</t>
    </r>
    <r>
      <rPr>
        <sz val="10"/>
        <color theme="1"/>
        <rFont val="Symbol"/>
        <family val="1"/>
        <charset val="2"/>
      </rPr>
      <t>·</t>
    </r>
    <r>
      <rPr>
        <sz val="10"/>
        <color theme="1"/>
        <rFont val="Arial"/>
        <family val="2"/>
      </rPr>
      <t>Updated the Instructions to clarify when the PPSP work instruction should be followed and revised 4d date with 3d to align with form.</t>
    </r>
  </si>
  <si>
    <r>
      <rPr>
        <sz val="10"/>
        <rFont val="Symbol"/>
        <family val="1"/>
        <charset val="2"/>
      </rPr>
      <t xml:space="preserve">· </t>
    </r>
    <r>
      <rPr>
        <sz val="10"/>
        <rFont val="Arial"/>
        <family val="2"/>
      </rPr>
      <t>Added sections for Why System failed in section 4.0 Root Cause and Corrective action for Why System Failed in section 5.0 permanent corrective action section of the 8D form and the Instructions tab.</t>
    </r>
  </si>
  <si>
    <r>
      <rPr>
        <sz val="10"/>
        <rFont val="Symbol"/>
        <family val="1"/>
        <charset val="2"/>
      </rPr>
      <t xml:space="preserve">· </t>
    </r>
    <r>
      <rPr>
        <sz val="10"/>
        <rFont val="Arial"/>
        <family val="2"/>
      </rPr>
      <t>Updated the Instructions to clarify when an 8D is needed in relation to failure modes with severity ratings of 9 or 10 and 8 and below with unknown root cause. (4.1.1)</t>
    </r>
  </si>
  <si>
    <t xml:space="preserve">Add page "Advanced 8D form" and update instructions page with clarifications on how this new form should be used  </t>
  </si>
  <si>
    <t>Field arrangements and mapping for IRIS auto upload
Bugfixes with macro done</t>
  </si>
  <si>
    <t>As a support for the Problem Solving process, the team can choose:
-  either to use the supporting tabs of the current Excel dedicated for each of the steps (D1, D2, D3…D7-8) 
-  or to use the "8D Form"</t>
  </si>
  <si>
    <t xml:space="preserve">Affected batches </t>
  </si>
  <si>
    <t xml:space="preserve">Original claimed batch </t>
  </si>
  <si>
    <t>Batch No</t>
  </si>
  <si>
    <t xml:space="preserve">Delivery Note Numbers </t>
  </si>
  <si>
    <t>Quantity</t>
  </si>
  <si>
    <t>Other affected batches</t>
  </si>
  <si>
    <t>Shipping location</t>
  </si>
  <si>
    <t xml:space="preserve">8D form </t>
  </si>
  <si>
    <t xml:space="preserve">IRIS import: </t>
  </si>
  <si>
    <t>Advanced 8D form - Summary of 8D steps (separate worksheets)</t>
  </si>
  <si>
    <t>=if(G3=1,$D$25,)</t>
  </si>
  <si>
    <t>=if(G3=1,$E$25,)</t>
  </si>
  <si>
    <t>=if(G3=1,$F$25,)</t>
  </si>
  <si>
    <t>=if(G3=1,$D$27,)</t>
  </si>
  <si>
    <t>=if(G3=1,$E$27,)</t>
  </si>
  <si>
    <t>=if(G3=1,$F$27,)</t>
  </si>
  <si>
    <t>=if(G3=1,$D$29,)</t>
  </si>
  <si>
    <t>=if(G3=1,$E$29,)</t>
  </si>
  <si>
    <t>=if(G3=1,$F$29,)</t>
  </si>
  <si>
    <t>=if(G3=1,$D$31,)</t>
  </si>
  <si>
    <t>=if(G3=1,$E$31,)</t>
  </si>
  <si>
    <t>=if(G3=1,$F$31,)</t>
  </si>
  <si>
    <t>=if(G3=1,$D$33,)</t>
  </si>
  <si>
    <t>=if(G3=1,$F$33,)</t>
  </si>
  <si>
    <t>=if(G3=1,$D$35,)</t>
  </si>
  <si>
    <t>=if(G3=1,$E$35,)</t>
  </si>
  <si>
    <t>=if(G3=1,$F$35,)</t>
  </si>
  <si>
    <t>=if(G3=1,$F$37,0)</t>
  </si>
  <si>
    <t>=if(G3=1,$D$39,)</t>
  </si>
  <si>
    <t>=if(G3=1,$E$39,)</t>
  </si>
  <si>
    <t>=if(G3=1,$F$39,)</t>
  </si>
  <si>
    <t>=if(G3=1,$D$41,)</t>
  </si>
  <si>
    <t>=if(G3=1,$E$41,)</t>
  </si>
  <si>
    <t>=if(G3=1,$F$41,)</t>
  </si>
  <si>
    <t>=if(G3=1,$D$43,)</t>
  </si>
  <si>
    <t>=if(G3=1,$E$43,)</t>
  </si>
  <si>
    <t>=if(G3=1,$F$43,)</t>
  </si>
  <si>
    <t>=if(G3=1,$D$45,)</t>
  </si>
  <si>
    <t>=if(G3=1,$E$45,)</t>
  </si>
  <si>
    <t>=if(G3=1,$F$45,)</t>
  </si>
  <si>
    <t>=if(G3=1,$D$49,)</t>
  </si>
  <si>
    <t>=if(G3=1,$E$49,)</t>
  </si>
  <si>
    <t>=if(G3=1,$F$49,)</t>
  </si>
  <si>
    <t>=if(G3=1,$D$51,)</t>
  </si>
  <si>
    <t>=if(G3=1,$E$51,)</t>
  </si>
  <si>
    <t>=if(G3=1,$F$51,)</t>
  </si>
  <si>
    <t>=if(G3=1,$E$55,)</t>
  </si>
  <si>
    <t>=if(G3=1,$F$55,)</t>
  </si>
  <si>
    <t>=if(G3=1,$D$57,)</t>
  </si>
  <si>
    <t>=if(G3=1,$E$57,)</t>
  </si>
  <si>
    <t>=if(G3=1,$F$57,)</t>
  </si>
  <si>
    <t>=if(G3=1,$D$74,)</t>
  </si>
  <si>
    <t>=if(G3=1,$E$74,)</t>
  </si>
  <si>
    <t>=if(G3=1,$F$74,)</t>
  </si>
  <si>
    <t>=if(G3=1,$D$47,)</t>
  </si>
  <si>
    <t>=if(G3=1,$E$47,)</t>
  </si>
  <si>
    <t>=if(G3=1,$F$47,)</t>
  </si>
  <si>
    <t>The default mode of the worksheets D1-D8 is "Protected". The user have access to the cells where the information is needed - colored with white background. Most of the cells have notes, indicating to the user the expected content.</t>
  </si>
  <si>
    <t>When using the worksheets D1-D8, the information can be copied automatically (with formulas) in the worksheet "8D Form". Right side mirrored form from "8D Form" is the one that will be used when uploading the form in IRIS. By default, the selector from cell F3 is set for 8D form (meaning that the IRIS transfer will be done based on the information of 8D form ("8D Form" - left side). When the user wants to upload in IRIS the information from D1-D8 worksheets, should change the selector F3 to "8D steps".</t>
  </si>
  <si>
    <t>Origin of OK-part:</t>
  </si>
  <si>
    <r>
      <rPr>
        <b/>
        <u/>
        <sz val="10"/>
        <rFont val="Arial"/>
        <family val="2"/>
      </rPr>
      <t>IMPORTANT</t>
    </r>
    <r>
      <rPr>
        <sz val="10"/>
        <rFont val="Arial"/>
        <family val="2"/>
      </rPr>
      <t>: all worksheets are protected, no password applied. In case the user will unprotect and change the worksheets D1-D8, some information might not be correctly transferred to worksheet "8D Form"</t>
    </r>
  </si>
  <si>
    <t>Customer: (e.g., Chrysler); Individual / Unit which raised claim:</t>
  </si>
  <si>
    <t>Program: (e.g., LH)</t>
  </si>
  <si>
    <t>Product: (e.g., Overhead System)</t>
  </si>
  <si>
    <t>Issue #: Adient issue tracking # (May also include Customer or Supplier tracking #)</t>
  </si>
  <si>
    <t>Date Issue Occurred: Open date for the issue</t>
  </si>
  <si>
    <t>3D Due Date: Default is 24 hours from date issue occurred</t>
  </si>
  <si>
    <t>8D Due Date: If applicable.  Default is 1 week from date issue occurred</t>
  </si>
  <si>
    <t xml:space="preserve">Date Issue Closed: All permanent corrective actions have been implemented and their effectiveness validated; All required support documents have been submitted.  </t>
  </si>
  <si>
    <t>Champion Name/Title/Phone Number/Email Address: Contact information for the individual who is leading the corrective action and submitting the 3D/8D.</t>
  </si>
  <si>
    <t>Additional Team Member Name(s)/Title(s)/Phone Number(s)/Email Address(es): Contact information for the cross-functional team members who share responsibility for the corrective actions.</t>
  </si>
  <si>
    <t>Description: Describe the issue from a customer’s perspective; what would they know?</t>
  </si>
  <si>
    <t>Impact on Customer: Identify the potential for shut down, line interruptions, yard recalls, warranty. etc.</t>
  </si>
  <si>
    <t>Facilities Involved: Customer, Adient and any Suppliers.</t>
  </si>
  <si>
    <t>What actions were taken to immediately protect the customer and contain any suspect inventory?  Since original notification, how are we containing this issue?  What is the current containment status?  What sorting have we done, where and how have we verified it’s effectiveness?  If a rework or retrofit plan has commenced – what is it and how have we verified effectiveness – attach plan with sketches and trend graphs. (refer to Quality alert form)</t>
  </si>
  <si>
    <t>Other Product/Platform at Risk: Other Adient's lines or Customers who may be impacted by this issue</t>
  </si>
  <si>
    <t>Identification of Certified Material: Color, size, location, and content of label or hand-written identification on each part and/or container of certified material.</t>
  </si>
  <si>
    <t>Sorting Results:  Time, date, total number sorted and quantity rejected - broken down by facility (e.g., Customer, Adient, Supplier) (Refer to Quality Roadmap form)</t>
  </si>
  <si>
    <t>Sorted #: Total # sorted at all facilities</t>
  </si>
  <si>
    <t>Defect #: Total # of defects found at all facilities</t>
  </si>
  <si>
    <t xml:space="preserve">Interim Containment Start Date: Date </t>
  </si>
  <si>
    <t>Note: The form provides fields for documentation of a single root cause.  If additional root causes are identified insert additional "Root Cause" sections as necessary.</t>
  </si>
  <si>
    <t>Why Made &amp; How Verified: Identify each root cause for why the issue occurred.  Has it been turned on and off?  How? Verify through statistical evidence/hypothesis testing.  If not verified by turning on/off, identify as a suspected root cause.</t>
  </si>
  <si>
    <t>Why Shipped &amp; How Verified: Identify each root cause for why the issue escaped.  Has it been turned on and off?  How? Verify through statistical evidence/hypothesis testing.  If not verified by turning on/off, identify as a suspected root cause.</t>
  </si>
  <si>
    <t xml:space="preserve">Why System Failed &amp; How Verified: Identify the root cause for why the system failed. Has it been turned on and off?  How? </t>
  </si>
  <si>
    <t>Note: The form provides fields for documentation of a single root cause verification.  If additional root causes have been identified insert additional "Permanent Corrective Action" sections as necessary.</t>
  </si>
  <si>
    <t>Corrective Action for Why Made: Identify permanent corrective action(s) planned to address the root cause.</t>
  </si>
  <si>
    <t>Corrective Action for Why Shipped: Identify permanent corrective action(s) planned to address the root cause.</t>
  </si>
  <si>
    <t>Corrective Action for Why the System Failed: Identify permanent corrective action(s) planned to address the root cause.</t>
  </si>
  <si>
    <t>Corrective Action Owner Name/Phone Number/Email Address:  Contact information for the individual responsible for implementing the corrective action.</t>
  </si>
  <si>
    <t>Target Completion Date: Date by which all of the corrective actions for this root cause will be implemented.</t>
  </si>
  <si>
    <t>Build Date for Certified Material: "Clean point" at which all material is certified as good.</t>
  </si>
  <si>
    <t>How Will New Parts Be Identified?  Color, size, location, and content of label or hand-written identification on each part and/or container of certified material.</t>
  </si>
  <si>
    <t>Note: The form provides fields for documentation of a single prevention measure.  If additional prevention measures have been identified insert additional "Prevention" sections as necessary.</t>
  </si>
  <si>
    <t>How will this issue be avoided in the future?  Identify systematic changes that will be put in place to prevent the issue from occurring again.  If applicable, standardize the improvements in other "at risk" areas.</t>
  </si>
  <si>
    <t xml:space="preserve">Other Facilities or Platforms At Risk? Identify name, part#, corrective action owner for follow up &amp; due date for any other facility or platform that may be at risk for the same issue.  Enter "N/A" if the issue is isolated. </t>
  </si>
  <si>
    <t>Who produced the product?</t>
  </si>
  <si>
    <t>Where else is the product delivered?</t>
  </si>
  <si>
    <t>Did we have the same / similar claim(s) or internal rejections?</t>
  </si>
  <si>
    <t>Who detected the issue?</t>
  </si>
  <si>
    <t xml:space="preserve">Add requirement to attach the evidence of D7 updated documents </t>
  </si>
  <si>
    <r>
      <t xml:space="preserve">Has the necessary documentation been reviewed and if necessary updated? 
</t>
    </r>
    <r>
      <rPr>
        <b/>
        <sz val="10"/>
        <color rgb="FFFF0000"/>
        <rFont val="Arial"/>
        <family val="2"/>
      </rPr>
      <t>NB: Evidence of updated documents must be submitted with the 8D</t>
    </r>
  </si>
  <si>
    <r>
      <t xml:space="preserve">Has the necessary documentation been reviewed and if necessary updated?
</t>
    </r>
    <r>
      <rPr>
        <b/>
        <sz val="10"/>
        <color rgb="FFFF0000"/>
        <rFont val="Arial"/>
        <family val="2"/>
      </rPr>
      <t>NB: Evidence of updated documents must be submitted with the 8D</t>
    </r>
  </si>
  <si>
    <t>Addition 8D Form:
D2 - 5W 2H needed, D8 - Lesson Learned, Read Across
Advanced form - add Issue classification, split steps and removed macro (VBA) functions; D3 - additional details on affected batches</t>
  </si>
  <si>
    <t>Investigation plan to validate/ eliminate a FACTOR
(WHY SHIPPED)</t>
  </si>
  <si>
    <t>Potential cause validation Why Shipped</t>
  </si>
  <si>
    <t>Potential cause validation Why System failed</t>
  </si>
  <si>
    <t>Investigation plan to validate/ eliminate a FACTOR
(Why System Failed)</t>
  </si>
  <si>
    <t>Note  - if your changes are not reflected in the presentation object -&gt; right click, presentation object -&gt; edit. You will be prompted to update links. Please accept</t>
  </si>
  <si>
    <t xml:space="preserve">Why made - Root cause </t>
  </si>
  <si>
    <t xml:space="preserve">Why Shipped - Root cause </t>
  </si>
  <si>
    <t xml:space="preserve">Why System failed - Root cause </t>
  </si>
  <si>
    <t>Action plan</t>
  </si>
  <si>
    <t>Problem description</t>
  </si>
  <si>
    <t xml:space="preserve">Containment </t>
  </si>
  <si>
    <t>Root cause why made</t>
  </si>
  <si>
    <t>Action plan for why made</t>
  </si>
  <si>
    <t>Root cause why shipped</t>
  </si>
  <si>
    <t>Action plan for Why shipped</t>
  </si>
  <si>
    <t>Root cause why system failed</t>
  </si>
  <si>
    <t>Action plan for Why system failed</t>
  </si>
  <si>
    <t>Why made</t>
  </si>
  <si>
    <t>B6</t>
  </si>
  <si>
    <t>B7</t>
  </si>
  <si>
    <t>B8</t>
  </si>
  <si>
    <t>B9</t>
  </si>
  <si>
    <t>B10</t>
  </si>
  <si>
    <t>B11</t>
  </si>
  <si>
    <t>B12</t>
  </si>
  <si>
    <t>B13</t>
  </si>
  <si>
    <t>B14</t>
  </si>
  <si>
    <t>B15</t>
  </si>
  <si>
    <t>B16</t>
  </si>
  <si>
    <t>B17</t>
  </si>
  <si>
    <t>B18</t>
  </si>
  <si>
    <t>B19</t>
  </si>
  <si>
    <t>B20</t>
  </si>
  <si>
    <t>B21</t>
  </si>
  <si>
    <t>The "Summary" worksheet consolidates the 8D details using Excel functionalities. Additionally, it includes an embedded PowerPoint file, offering users a ready-made presentation for future use. To update the PowerPoint after the initial opening, right-click on the presentation object, select "Edit," and follow the prompt to update links. Upon confirmation, the PowerPoint will be updated.</t>
  </si>
  <si>
    <t>Add a summary page ("Summary" worksheet). PowerPoint embedded.
Conditional formatting for correct data formats; champion role - D1-2 worksheet - add editable cell</t>
  </si>
  <si>
    <t>Poka Yoke</t>
  </si>
  <si>
    <t>Maintenance instructions</t>
  </si>
  <si>
    <t>Lesson Learned / Read across</t>
  </si>
  <si>
    <t>Parameter-sheets</t>
  </si>
  <si>
    <r>
      <t xml:space="preserve">When it was produced? </t>
    </r>
    <r>
      <rPr>
        <b/>
        <sz val="11"/>
        <color rgb="FFFF0000"/>
        <rFont val="Arial"/>
        <family val="2"/>
      </rPr>
      <t>When it was delivered?</t>
    </r>
  </si>
  <si>
    <t>8D steps</t>
  </si>
  <si>
    <r>
      <t>Description (Describe issue in terms of what, why, who, where, when (</t>
    </r>
    <r>
      <rPr>
        <b/>
        <sz val="10"/>
        <color rgb="FFFF0000"/>
        <rFont val="Arial"/>
        <family val="2"/>
      </rPr>
      <t>include detection date, production date and delivery date</t>
    </r>
    <r>
      <rPr>
        <b/>
        <sz val="10"/>
        <rFont val="Arial"/>
        <family val="2"/>
      </rPr>
      <t>), how and how many)</t>
    </r>
  </si>
  <si>
    <r>
      <t>Description (Describe issue in terms of what, why, who, where, when (</t>
    </r>
    <r>
      <rPr>
        <b/>
        <sz val="10"/>
        <color rgb="FFFF0000"/>
        <rFont val="Arial"/>
        <family val="2"/>
      </rPr>
      <t>include detection date, production date and delivery date)</t>
    </r>
    <r>
      <rPr>
        <b/>
        <sz val="10"/>
        <color rgb="FFBFD732"/>
        <rFont val="Arial"/>
        <family val="2"/>
      </rPr>
      <t>, how and how many)</t>
    </r>
  </si>
  <si>
    <t xml:space="preserve">Has the necessary documentation been reviewed and if necessary updated? Identify and list the documents that must be reviewed to determine the impact of the corrective actions. For manufacturing sites the PFMEA, Control Plan, Process Flow, and Operation Instruction must be reviewed and evidence of the updates to be submitted with the 8D. Enter N/A if the other areas do not require a review. Include the person responsible for the review and/or updates and the dates by which they will be reviewed and/or updated.  Evidence of the document reviews must be maintained.
NB: A copy, screen print of changed area must be submitted with the 8D as evidence. This includes the FMEA, Control plan, Process flow, Operation instruction, etc. </t>
  </si>
  <si>
    <t>D2 - Added delivery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</si>
</sst>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409]d\-mmm;@"/>
    <numFmt numFmtId="165" formatCode="m/d;@"/>
    <numFmt numFmtId="166" formatCode="m/d/yyyy;@"/>
    <numFmt numFmtId="167" formatCode="[$-409]d\-mmm\-yyyy;@"/>
    <numFmt numFmtId="168" formatCode="00"/>
    <numFmt numFmtId="169" formatCode="[$-409]dd\-mmm\-yy;@"/>
    <numFmt numFmtId="170" formatCode="0.0"/>
  </numFmts>
  <fonts count="111">
    <font>
      <sz val="11"/>
      <color theme="1"/>
      <name val="Calibri"/>
      <family val="2"/>
      <scheme val="minor"/>
    </font>
    <font>
      <sz val="11"/>
      <color theme="1"/>
      <name val="Calibri"/>
      <family val="2"/>
      <scheme val="minor"/>
    </font>
    <font>
      <sz val="10"/>
      <name val="Arial"/>
      <family val="2"/>
    </font>
    <font>
      <u/>
      <sz val="11"/>
      <color theme="10"/>
      <name val="Calibri"/>
      <family val="2"/>
      <charset val="238"/>
      <scheme val="minor"/>
    </font>
    <font>
      <b/>
      <sz val="12"/>
      <name val="Arial"/>
      <family val="2"/>
      <charset val="238"/>
    </font>
    <font>
      <sz val="12"/>
      <color rgb="FF0070C0"/>
      <name val="DIN-Medium"/>
      <family val="2"/>
    </font>
    <font>
      <b/>
      <sz val="12"/>
      <name val="Arial"/>
      <family val="2"/>
    </font>
    <font>
      <sz val="16"/>
      <color indexed="81"/>
      <name val="Tahoma"/>
      <family val="2"/>
    </font>
    <font>
      <sz val="12"/>
      <color theme="1"/>
      <name val="Calibri"/>
      <family val="2"/>
      <scheme val="minor"/>
    </font>
    <font>
      <b/>
      <sz val="12"/>
      <color indexed="62"/>
      <name val="DIN-Medium"/>
      <family val="2"/>
    </font>
    <font>
      <sz val="12"/>
      <name val="Arial"/>
      <family val="2"/>
    </font>
    <font>
      <b/>
      <sz val="12"/>
      <color rgb="FFBFD732"/>
      <name val="Arial"/>
      <family val="2"/>
      <charset val="162"/>
    </font>
    <font>
      <b/>
      <sz val="12"/>
      <name val="DIN-Medium"/>
      <family val="2"/>
      <charset val="162"/>
    </font>
    <font>
      <sz val="12"/>
      <color rgb="FF0F718E"/>
      <name val="Arial"/>
      <family val="2"/>
      <charset val="162"/>
    </font>
    <font>
      <sz val="12"/>
      <name val="Arial"/>
      <family val="2"/>
      <charset val="238"/>
    </font>
    <font>
      <b/>
      <sz val="12"/>
      <color rgb="FFBFD732"/>
      <name val="Arial"/>
      <family val="2"/>
    </font>
    <font>
      <b/>
      <sz val="12"/>
      <color rgb="FF0F718E"/>
      <name val="Arial"/>
      <family val="2"/>
    </font>
    <font>
      <b/>
      <sz val="12"/>
      <color theme="3"/>
      <name val="Arial"/>
      <family val="2"/>
      <charset val="238"/>
    </font>
    <font>
      <b/>
      <sz val="12"/>
      <color rgb="FFFF0000"/>
      <name val="Arial"/>
      <family val="2"/>
    </font>
    <font>
      <b/>
      <sz val="9"/>
      <color indexed="81"/>
      <name val="Tahoma"/>
      <family val="2"/>
    </font>
    <font>
      <b/>
      <sz val="12"/>
      <color rgb="FF00465B"/>
      <name val="Arial"/>
      <family val="2"/>
    </font>
    <font>
      <sz val="12"/>
      <color rgb="FF0F718E"/>
      <name val="Arial"/>
      <family val="2"/>
    </font>
    <font>
      <b/>
      <sz val="10"/>
      <color rgb="FF0F718E"/>
      <name val="Arial"/>
      <family val="2"/>
    </font>
    <font>
      <b/>
      <sz val="10"/>
      <name val="Arial"/>
      <family val="2"/>
      <charset val="238"/>
    </font>
    <font>
      <b/>
      <sz val="10"/>
      <name val="Arial"/>
      <family val="2"/>
    </font>
    <font>
      <sz val="10"/>
      <color theme="1"/>
      <name val="Calibri"/>
      <family val="2"/>
      <scheme val="minor"/>
    </font>
    <font>
      <sz val="10"/>
      <color rgb="FF0F718E"/>
      <name val="Arial"/>
      <family val="2"/>
    </font>
    <font>
      <sz val="10"/>
      <color rgb="FF00465B"/>
      <name val="Arial"/>
      <family val="2"/>
    </font>
    <font>
      <sz val="10"/>
      <color rgb="FF00465B"/>
      <name val="Calibri"/>
      <family val="2"/>
      <scheme val="minor"/>
    </font>
    <font>
      <b/>
      <sz val="8"/>
      <name val="Arial"/>
      <family val="2"/>
    </font>
    <font>
      <sz val="10"/>
      <name val="Arial"/>
      <family val="2"/>
      <charset val="238"/>
    </font>
    <font>
      <b/>
      <sz val="10"/>
      <color rgb="FF66FF33"/>
      <name val="Arial"/>
      <family val="2"/>
    </font>
    <font>
      <b/>
      <sz val="10"/>
      <color rgb="FFFF0000"/>
      <name val="Arial"/>
      <family val="2"/>
    </font>
    <font>
      <b/>
      <sz val="10"/>
      <color indexed="81"/>
      <name val="Tahoma"/>
      <family val="2"/>
    </font>
    <font>
      <b/>
      <sz val="20"/>
      <color rgb="FFBFD732"/>
      <name val="Arial"/>
      <family val="2"/>
    </font>
    <font>
      <b/>
      <sz val="8"/>
      <color rgb="FF00465B"/>
      <name val="Arial"/>
      <family val="2"/>
    </font>
    <font>
      <b/>
      <sz val="8"/>
      <color rgb="FFBFD732"/>
      <name val="Arial"/>
      <family val="2"/>
    </font>
    <font>
      <b/>
      <sz val="11"/>
      <color theme="1"/>
      <name val="Calibri"/>
      <family val="2"/>
      <scheme val="minor"/>
    </font>
    <font>
      <sz val="11"/>
      <color theme="1"/>
      <name val="Calibri"/>
      <family val="2"/>
      <charset val="238"/>
      <scheme val="minor"/>
    </font>
    <font>
      <sz val="22"/>
      <color indexed="81"/>
      <name val="Tahoma"/>
      <family val="2"/>
    </font>
    <font>
      <sz val="9"/>
      <color indexed="81"/>
      <name val="Tahoma"/>
      <family val="2"/>
    </font>
    <font>
      <b/>
      <sz val="10"/>
      <color rgb="FFBFD732"/>
      <name val="Arial"/>
      <family val="2"/>
    </font>
    <font>
      <sz val="10"/>
      <color rgb="FF0F718E"/>
      <name val="Arial"/>
      <family val="2"/>
      <charset val="162"/>
    </font>
    <font>
      <sz val="10"/>
      <color indexed="81"/>
      <name val="Tahoma"/>
      <family val="2"/>
    </font>
    <font>
      <u/>
      <sz val="11"/>
      <color theme="10"/>
      <name val="Calibri"/>
      <family val="2"/>
      <scheme val="minor"/>
    </font>
    <font>
      <i/>
      <sz val="10"/>
      <color rgb="FF0F718E"/>
      <name val="Arial"/>
      <family val="2"/>
    </font>
    <font>
      <b/>
      <sz val="10"/>
      <color theme="1"/>
      <name val="Arial"/>
      <family val="2"/>
    </font>
    <font>
      <b/>
      <sz val="10"/>
      <color rgb="FF00465B"/>
      <name val="DIN-Medium"/>
      <family val="2"/>
    </font>
    <font>
      <b/>
      <sz val="10"/>
      <name val="Arial"/>
      <family val="2"/>
      <charset val="162"/>
    </font>
    <font>
      <sz val="18"/>
      <color theme="1"/>
      <name val="Calibri"/>
      <family val="2"/>
      <scheme val="minor"/>
    </font>
    <font>
      <b/>
      <sz val="10"/>
      <name val="DIN-Medium"/>
    </font>
    <font>
      <b/>
      <sz val="10"/>
      <name val="DIN-Medium"/>
      <family val="2"/>
      <charset val="162"/>
    </font>
    <font>
      <sz val="9"/>
      <name val="Geneva"/>
    </font>
    <font>
      <b/>
      <sz val="10"/>
      <name val="Arial Narrow"/>
      <family val="2"/>
    </font>
    <font>
      <i/>
      <sz val="9"/>
      <name val="Arial"/>
      <family val="2"/>
    </font>
    <font>
      <i/>
      <sz val="9"/>
      <name val="Arial Narrow"/>
      <family val="2"/>
    </font>
    <font>
      <b/>
      <sz val="12"/>
      <color theme="1"/>
      <name val="Arial Narrow"/>
      <family val="2"/>
    </font>
    <font>
      <b/>
      <sz val="12"/>
      <name val="Arial Narrow"/>
      <family val="2"/>
    </font>
    <font>
      <sz val="12"/>
      <color rgb="FF00465B"/>
      <name val="Arial"/>
      <family val="2"/>
      <charset val="238"/>
    </font>
    <font>
      <sz val="12"/>
      <color rgb="FF00465B"/>
      <name val="Calibri"/>
      <family val="2"/>
      <scheme val="minor"/>
    </font>
    <font>
      <b/>
      <sz val="12"/>
      <color theme="3"/>
      <name val="Arial"/>
      <family val="2"/>
    </font>
    <font>
      <b/>
      <sz val="12"/>
      <color rgb="FFFF0000"/>
      <name val="Arial"/>
      <family val="2"/>
      <charset val="238"/>
    </font>
    <font>
      <u/>
      <sz val="10"/>
      <name val="Arial"/>
      <family val="2"/>
      <charset val="162"/>
    </font>
    <font>
      <b/>
      <sz val="10"/>
      <color theme="3"/>
      <name val="Arial"/>
      <family val="2"/>
    </font>
    <font>
      <u/>
      <sz val="10"/>
      <color rgb="FF0F718E"/>
      <name val="Calibri"/>
      <family val="2"/>
      <charset val="238"/>
      <scheme val="minor"/>
    </font>
    <font>
      <b/>
      <sz val="8"/>
      <color theme="3"/>
      <name val="Arial"/>
      <family val="2"/>
      <charset val="238"/>
    </font>
    <font>
      <b/>
      <sz val="10"/>
      <color indexed="8"/>
      <name val="Arial"/>
      <family val="2"/>
    </font>
    <font>
      <sz val="10"/>
      <color indexed="8"/>
      <name val="Arial"/>
      <family val="2"/>
    </font>
    <font>
      <sz val="10"/>
      <color rgb="FFFF0000"/>
      <name val="Arial"/>
      <family val="2"/>
    </font>
    <font>
      <sz val="8"/>
      <color rgb="FF0F718E"/>
      <name val="Arial"/>
      <family val="2"/>
    </font>
    <font>
      <sz val="10"/>
      <color rgb="FFBFD732"/>
      <name val="Calibri"/>
      <family val="2"/>
      <scheme val="minor"/>
    </font>
    <font>
      <sz val="12"/>
      <color rgb="FFBFD732"/>
      <name val="Calibri"/>
      <family val="2"/>
      <scheme val="minor"/>
    </font>
    <font>
      <sz val="10"/>
      <color theme="1"/>
      <name val="Arial"/>
      <family val="2"/>
    </font>
    <font>
      <b/>
      <sz val="9"/>
      <color theme="1"/>
      <name val="Arial"/>
      <family val="2"/>
    </font>
    <font>
      <b/>
      <i/>
      <sz val="10"/>
      <color theme="3"/>
      <name val="Calibri"/>
      <family val="2"/>
      <scheme val="minor"/>
    </font>
    <font>
      <i/>
      <sz val="11"/>
      <color rgb="FFBFD732"/>
      <name val="Calibri"/>
      <family val="2"/>
      <scheme val="minor"/>
    </font>
    <font>
      <sz val="11"/>
      <color rgb="FFBFD732"/>
      <name val="Calibri"/>
      <family val="2"/>
      <scheme val="minor"/>
    </font>
    <font>
      <b/>
      <sz val="14"/>
      <name val="Arial"/>
      <family val="2"/>
    </font>
    <font>
      <b/>
      <sz val="11"/>
      <name val="Arial"/>
      <family val="2"/>
    </font>
    <font>
      <b/>
      <u/>
      <sz val="10"/>
      <name val="Arial"/>
      <family val="2"/>
    </font>
    <font>
      <b/>
      <sz val="10"/>
      <color indexed="9"/>
      <name val="Arial"/>
      <family val="2"/>
    </font>
    <font>
      <sz val="10"/>
      <name val="Symbol"/>
      <family val="1"/>
      <charset val="2"/>
    </font>
    <font>
      <sz val="10"/>
      <color theme="1"/>
      <name val="Symbol"/>
      <family val="1"/>
      <charset val="2"/>
    </font>
    <font>
      <b/>
      <i/>
      <sz val="8"/>
      <color theme="3"/>
      <name val="Calibri"/>
      <family val="2"/>
      <scheme val="minor"/>
    </font>
    <font>
      <b/>
      <sz val="11"/>
      <color rgb="FF0F718E"/>
      <name val="Arial"/>
      <family val="2"/>
    </font>
    <font>
      <sz val="10"/>
      <color rgb="FFBFD732"/>
      <name val="Arial"/>
      <family val="2"/>
    </font>
    <font>
      <b/>
      <sz val="10"/>
      <color rgb="FF00465B"/>
      <name val="Arial"/>
      <family val="2"/>
    </font>
    <font>
      <sz val="16"/>
      <color rgb="FFBFD732"/>
      <name val="Arial"/>
      <family val="2"/>
    </font>
    <font>
      <sz val="8"/>
      <name val="Calibri"/>
      <family val="2"/>
      <scheme val="minor"/>
    </font>
    <font>
      <b/>
      <i/>
      <sz val="10"/>
      <color rgb="FFBFD732"/>
      <name val="Calibri"/>
      <family val="2"/>
      <scheme val="minor"/>
    </font>
    <font>
      <sz val="10"/>
      <color rgb="FFFF0000"/>
      <name val="Calibri"/>
      <family val="2"/>
      <scheme val="minor"/>
    </font>
    <font>
      <sz val="16"/>
      <name val="Arial"/>
      <family val="2"/>
    </font>
    <font>
      <sz val="11"/>
      <name val="Calibri"/>
      <family val="2"/>
      <scheme val="minor"/>
    </font>
    <font>
      <sz val="18"/>
      <color rgb="FFBFD732"/>
      <name val="Aptos"/>
      <family val="2"/>
    </font>
    <font>
      <b/>
      <sz val="36"/>
      <color theme="1"/>
      <name val="Aptos Display"/>
      <family val="2"/>
    </font>
    <font>
      <b/>
      <sz val="18"/>
      <color theme="1"/>
      <name val="Aptos Display"/>
      <family val="2"/>
    </font>
    <font>
      <b/>
      <sz val="12"/>
      <color rgb="FF00465B"/>
      <name val="Aptos Display"/>
      <family val="2"/>
    </font>
    <font>
      <sz val="16"/>
      <color theme="1"/>
      <name val="Calibri"/>
      <family val="2"/>
      <scheme val="minor"/>
    </font>
    <font>
      <sz val="14"/>
      <color theme="1"/>
      <name val="Calibri"/>
      <family val="2"/>
      <scheme val="minor"/>
    </font>
    <font>
      <b/>
      <sz val="22"/>
      <color theme="1"/>
      <name val="Aptos"/>
      <family val="2"/>
    </font>
    <font>
      <b/>
      <sz val="18"/>
      <color theme="1"/>
      <name val="Calibri"/>
      <family val="2"/>
      <scheme val="minor"/>
    </font>
    <font>
      <b/>
      <sz val="18"/>
      <color rgb="FFBFD732"/>
      <name val="Calibri"/>
      <family val="2"/>
      <scheme val="minor"/>
    </font>
    <font>
      <sz val="18"/>
      <name val="Aptos"/>
      <family val="2"/>
    </font>
    <font>
      <sz val="18"/>
      <name val="Calibri"/>
      <family val="2"/>
    </font>
    <font>
      <sz val="18"/>
      <color theme="1"/>
      <name val="Calibri"/>
      <family val="2"/>
    </font>
    <font>
      <sz val="14"/>
      <color theme="1"/>
      <name val="Aptos"/>
      <family val="2"/>
    </font>
    <font>
      <sz val="16"/>
      <color theme="1"/>
      <name val="Adient Sans"/>
      <family val="2"/>
    </font>
    <font>
      <b/>
      <sz val="14"/>
      <color theme="1"/>
      <name val="Calibri"/>
      <family val="2"/>
      <scheme val="minor"/>
    </font>
    <font>
      <sz val="20"/>
      <color theme="1"/>
      <name val="Adient Sans"/>
      <family val="2"/>
    </font>
    <font>
      <b/>
      <sz val="24"/>
      <color theme="1"/>
      <name val="Calibri"/>
      <family val="2"/>
      <scheme val="minor"/>
    </font>
    <font>
      <b/>
      <sz val="11"/>
      <color rgb="FFFF0000"/>
      <name val="Arial"/>
      <family val="2"/>
    </font>
  </fonts>
  <fills count="13">
    <fill>
      <patternFill patternType="none"/>
    </fill>
    <fill>
      <patternFill patternType="gray125"/>
    </fill>
    <fill>
      <patternFill patternType="solid">
        <fgColor theme="0" tint="-0.14999847407452621"/>
        <bgColor indexed="64"/>
      </patternFill>
    </fill>
    <fill>
      <patternFill patternType="solid">
        <fgColor rgb="FFF3F2F1"/>
        <bgColor indexed="64"/>
      </patternFill>
    </fill>
    <fill>
      <patternFill patternType="solid">
        <fgColor rgb="FF00465B"/>
        <bgColor indexed="64"/>
      </patternFill>
    </fill>
    <fill>
      <patternFill patternType="solid">
        <fgColor theme="0"/>
        <bgColor indexed="64"/>
      </patternFill>
    </fill>
    <fill>
      <patternFill patternType="solid">
        <fgColor rgb="FFBCBCBE"/>
        <bgColor indexed="64"/>
      </patternFill>
    </fill>
    <fill>
      <patternFill patternType="solid">
        <fgColor theme="0" tint="-0.249977111117893"/>
        <bgColor indexed="64"/>
      </patternFill>
    </fill>
    <fill>
      <patternFill patternType="solid">
        <fgColor rgb="FFBFD732"/>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1"/>
        <bgColor indexed="64"/>
      </patternFill>
    </fill>
    <fill>
      <patternFill patternType="solid">
        <fgColor indexed="9"/>
        <bgColor indexed="64"/>
      </patternFill>
    </fill>
  </fills>
  <borders count="191">
    <border>
      <left/>
      <right/>
      <top/>
      <bottom/>
      <diagonal/>
    </border>
    <border>
      <left style="thick">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ck">
        <color indexed="64"/>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auto="1"/>
      </left>
      <right style="hair">
        <color auto="1"/>
      </right>
      <top style="medium">
        <color indexed="64"/>
      </top>
      <bottom style="hair">
        <color auto="1"/>
      </bottom>
      <diagonal/>
    </border>
    <border>
      <left style="thick">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ck">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ck">
        <color rgb="FFFF0000"/>
      </left>
      <right/>
      <top style="thick">
        <color rgb="FFFF0000"/>
      </top>
      <bottom/>
      <diagonal/>
    </border>
    <border>
      <left/>
      <right/>
      <top style="thick">
        <color rgb="FFFF0000"/>
      </top>
      <bottom/>
      <diagonal/>
    </border>
    <border>
      <left style="thick">
        <color rgb="FFFF0000"/>
      </left>
      <right/>
      <top/>
      <bottom/>
      <diagonal/>
    </border>
    <border>
      <left style="thick">
        <color theme="4"/>
      </left>
      <right/>
      <top style="thick">
        <color theme="4"/>
      </top>
      <bottom/>
      <diagonal/>
    </border>
    <border>
      <left/>
      <right style="thick">
        <color theme="4"/>
      </right>
      <top style="thick">
        <color theme="4"/>
      </top>
      <bottom/>
      <diagonal/>
    </border>
    <border>
      <left style="thick">
        <color theme="4"/>
      </left>
      <right/>
      <top/>
      <bottom/>
      <diagonal/>
    </border>
    <border>
      <left/>
      <right style="thick">
        <color theme="4"/>
      </right>
      <top/>
      <bottom/>
      <diagonal/>
    </border>
    <border>
      <left style="thick">
        <color theme="9"/>
      </left>
      <right/>
      <top style="thick">
        <color theme="9"/>
      </top>
      <bottom/>
      <diagonal/>
    </border>
    <border>
      <left/>
      <right style="thick">
        <color theme="4"/>
      </right>
      <top style="thick">
        <color theme="9"/>
      </top>
      <bottom/>
      <diagonal/>
    </border>
    <border>
      <left style="thick">
        <color theme="9"/>
      </left>
      <right/>
      <top/>
      <bottom/>
      <diagonal/>
    </border>
    <border>
      <left style="thick">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hair">
        <color indexed="64"/>
      </left>
      <right style="medium">
        <color indexed="64"/>
      </right>
      <top style="medium">
        <color indexed="64"/>
      </top>
      <bottom style="hair">
        <color indexed="64"/>
      </bottom>
      <diagonal/>
    </border>
    <border>
      <left style="medium">
        <color indexed="64"/>
      </left>
      <right style="medium">
        <color indexed="64"/>
      </right>
      <top style="medium">
        <color indexed="64"/>
      </top>
      <bottom style="medium">
        <color indexed="64"/>
      </bottom>
      <diagonal/>
    </border>
    <border>
      <left style="hair">
        <color indexed="64"/>
      </left>
      <right/>
      <top style="medium">
        <color indexed="64"/>
      </top>
      <bottom style="hair">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ck">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style="thick">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thick">
        <color indexed="64"/>
      </left>
      <right style="hair">
        <color indexed="64"/>
      </right>
      <top style="hair">
        <color indexed="64"/>
      </top>
      <bottom style="thick">
        <color indexed="64"/>
      </bottom>
      <diagonal/>
    </border>
    <border>
      <left/>
      <right/>
      <top style="thick">
        <color indexed="64"/>
      </top>
      <bottom/>
      <diagonal/>
    </border>
    <border>
      <left style="medium">
        <color indexed="64"/>
      </left>
      <right/>
      <top style="hair">
        <color indexed="64"/>
      </top>
      <bottom style="thin">
        <color indexed="64"/>
      </bottom>
      <diagonal/>
    </border>
    <border>
      <left/>
      <right/>
      <top style="thin">
        <color indexed="64"/>
      </top>
      <bottom/>
      <diagonal/>
    </border>
    <border>
      <left/>
      <right/>
      <top style="hair">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hair">
        <color indexed="64"/>
      </top>
      <bottom style="thin">
        <color indexed="64"/>
      </bottom>
      <diagonal/>
    </border>
    <border>
      <left style="medium">
        <color indexed="64"/>
      </left>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right/>
      <top/>
      <bottom style="dotted">
        <color indexed="64"/>
      </bottom>
      <diagonal/>
    </border>
    <border>
      <left/>
      <right/>
      <top style="dotted">
        <color indexed="64"/>
      </top>
      <bottom style="dotted">
        <color indexed="64"/>
      </bottom>
      <diagonal/>
    </border>
    <border>
      <left/>
      <right/>
      <top style="dotted">
        <color indexed="64"/>
      </top>
      <bottom/>
      <diagonal/>
    </border>
    <border>
      <left style="hair">
        <color indexed="64"/>
      </left>
      <right/>
      <top/>
      <bottom style="dotted">
        <color indexed="64"/>
      </bottom>
      <diagonal/>
    </border>
    <border>
      <left style="hair">
        <color indexed="64"/>
      </left>
      <right/>
      <top style="dotted">
        <color indexed="64"/>
      </top>
      <bottom style="dotted">
        <color indexed="64"/>
      </bottom>
      <diagonal/>
    </border>
    <border>
      <left style="hair">
        <color indexed="64"/>
      </left>
      <right/>
      <top style="dotted">
        <color indexed="64"/>
      </top>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right style="thin">
        <color indexed="64"/>
      </right>
      <top style="medium">
        <color indexed="64"/>
      </top>
      <bottom style="medium">
        <color indexed="64"/>
      </bottom>
      <diagonal/>
    </border>
    <border>
      <left style="hair">
        <color indexed="64"/>
      </left>
      <right style="hair">
        <color indexed="64"/>
      </right>
      <top style="medium">
        <color indexed="64"/>
      </top>
      <bottom style="double">
        <color indexed="64"/>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right/>
      <top style="medium">
        <color indexed="64"/>
      </top>
      <bottom style="hair">
        <color auto="1"/>
      </bottom>
      <diagonal/>
    </border>
    <border>
      <left/>
      <right style="thin">
        <color indexed="64"/>
      </right>
      <top style="medium">
        <color indexed="64"/>
      </top>
      <bottom style="hair">
        <color auto="1"/>
      </bottom>
      <diagonal/>
    </border>
    <border>
      <left/>
      <right style="thin">
        <color indexed="64"/>
      </right>
      <top style="hair">
        <color indexed="64"/>
      </top>
      <bottom style="hair">
        <color indexed="64"/>
      </bottom>
      <diagonal/>
    </border>
    <border>
      <left/>
      <right style="thin">
        <color indexed="64"/>
      </right>
      <top/>
      <bottom style="hair">
        <color auto="1"/>
      </bottom>
      <diagonal/>
    </border>
    <border>
      <left style="thin">
        <color indexed="64"/>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hair">
        <color indexed="64"/>
      </right>
      <top style="medium">
        <color indexed="64"/>
      </top>
      <bottom style="double">
        <color indexed="64"/>
      </bottom>
      <diagonal/>
    </border>
    <border>
      <left style="hair">
        <color indexed="64"/>
      </left>
      <right style="medium">
        <color indexed="64"/>
      </right>
      <top/>
      <bottom style="hair">
        <color indexed="64"/>
      </bottom>
      <diagonal/>
    </border>
    <border>
      <left style="hair">
        <color indexed="64"/>
      </left>
      <right style="medium">
        <color indexed="64"/>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hair">
        <color indexed="64"/>
      </left>
      <right style="medium">
        <color indexed="64"/>
      </right>
      <top style="medium">
        <color indexed="64"/>
      </top>
      <bottom style="double">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right style="medium">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style="dotted">
        <color indexed="64"/>
      </right>
      <top/>
      <bottom style="dotted">
        <color indexed="64"/>
      </bottom>
      <diagonal/>
    </border>
    <border>
      <left style="dotted">
        <color indexed="64"/>
      </left>
      <right style="medium">
        <color indexed="64"/>
      </right>
      <top/>
      <bottom style="dotted">
        <color indexed="64"/>
      </bottom>
      <diagonal/>
    </border>
    <border>
      <left style="thin">
        <color indexed="64"/>
      </left>
      <right style="thin">
        <color indexed="64"/>
      </right>
      <top style="thin">
        <color indexed="64"/>
      </top>
      <bottom/>
      <diagonal/>
    </border>
    <border>
      <left style="medium">
        <color indexed="64"/>
      </left>
      <right style="medium">
        <color indexed="9"/>
      </right>
      <top/>
      <bottom/>
      <diagonal/>
    </border>
    <border>
      <left/>
      <right style="medium">
        <color indexed="9"/>
      </right>
      <top/>
      <bottom/>
      <diagonal/>
    </border>
    <border>
      <left style="medium">
        <color indexed="9"/>
      </left>
      <right/>
      <top/>
      <bottom/>
      <diagonal/>
    </border>
    <border>
      <left style="thick">
        <color indexed="64"/>
      </left>
      <right/>
      <top style="medium">
        <color indexed="64"/>
      </top>
      <bottom style="dotted">
        <color indexed="64"/>
      </bottom>
      <diagonal/>
    </border>
    <border>
      <left/>
      <right/>
      <top style="medium">
        <color indexed="64"/>
      </top>
      <bottom style="dotted">
        <color indexed="64"/>
      </bottom>
      <diagonal/>
    </border>
    <border>
      <left style="thick">
        <color indexed="64"/>
      </left>
      <right/>
      <top style="dotted">
        <color indexed="64"/>
      </top>
      <bottom style="dotted">
        <color indexed="64"/>
      </bottom>
      <diagonal/>
    </border>
    <border>
      <left style="thick">
        <color indexed="64"/>
      </left>
      <right/>
      <top style="dotted">
        <color indexed="64"/>
      </top>
      <bottom style="medium">
        <color indexed="64"/>
      </bottom>
      <diagonal/>
    </border>
    <border>
      <left/>
      <right/>
      <top style="dotted">
        <color indexed="64"/>
      </top>
      <bottom style="medium">
        <color indexed="64"/>
      </bottom>
      <diagonal/>
    </border>
    <border>
      <left style="medium">
        <color rgb="FFBFD732"/>
      </left>
      <right/>
      <top style="medium">
        <color indexed="64"/>
      </top>
      <bottom/>
      <diagonal/>
    </border>
    <border>
      <left style="medium">
        <color rgb="FFBFD732"/>
      </left>
      <right/>
      <top style="medium">
        <color indexed="64"/>
      </top>
      <bottom style="dotted">
        <color indexed="64"/>
      </bottom>
      <diagonal/>
    </border>
    <border>
      <left style="medium">
        <color rgb="FFBFD732"/>
      </left>
      <right/>
      <top style="dotted">
        <color indexed="64"/>
      </top>
      <bottom style="dotted">
        <color indexed="64"/>
      </bottom>
      <diagonal/>
    </border>
    <border>
      <left style="medium">
        <color rgb="FFBFD732"/>
      </left>
      <right/>
      <top style="dotted">
        <color indexed="64"/>
      </top>
      <bottom style="medium">
        <color indexed="64"/>
      </bottom>
      <diagonal/>
    </border>
    <border>
      <left style="double">
        <color rgb="FF00465B"/>
      </left>
      <right style="double">
        <color rgb="FF00465B"/>
      </right>
      <top style="double">
        <color rgb="FF00465B"/>
      </top>
      <bottom style="double">
        <color rgb="FF00465B"/>
      </bottom>
      <diagonal/>
    </border>
    <border>
      <left style="hair">
        <color indexed="64"/>
      </left>
      <right/>
      <top style="thick">
        <color indexed="64"/>
      </top>
      <bottom style="hair">
        <color indexed="64"/>
      </bottom>
      <diagonal/>
    </border>
    <border>
      <left style="hair">
        <color indexed="64"/>
      </left>
      <right/>
      <top style="hair">
        <color indexed="64"/>
      </top>
      <bottom style="hair">
        <color indexed="64"/>
      </bottom>
      <diagonal/>
    </border>
    <border>
      <left/>
      <right style="hair">
        <color indexed="64"/>
      </right>
      <top style="thick">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top style="hair">
        <color indexed="64"/>
      </top>
      <bottom style="thick">
        <color indexed="64"/>
      </bottom>
      <diagonal/>
    </border>
    <border>
      <left style="medium">
        <color indexed="64"/>
      </left>
      <right style="hair">
        <color indexed="64"/>
      </right>
      <top style="hair">
        <color indexed="64"/>
      </top>
      <bottom/>
      <diagonal/>
    </border>
    <border>
      <left style="hair">
        <color auto="1"/>
      </left>
      <right style="medium">
        <color indexed="64"/>
      </right>
      <top style="hair">
        <color auto="1"/>
      </top>
      <bottom/>
      <diagonal/>
    </border>
    <border>
      <left/>
      <right style="hair">
        <color indexed="64"/>
      </right>
      <top style="hair">
        <color indexed="64"/>
      </top>
      <bottom/>
      <diagonal/>
    </border>
    <border>
      <left style="hair">
        <color indexed="64"/>
      </left>
      <right style="thick">
        <color indexed="64"/>
      </right>
      <top style="hair">
        <color indexed="64"/>
      </top>
      <bottom/>
      <diagonal/>
    </border>
    <border>
      <left style="hair">
        <color auto="1"/>
      </left>
      <right/>
      <top style="hair">
        <color auto="1"/>
      </top>
      <bottom/>
      <diagonal/>
    </border>
    <border>
      <left style="hair">
        <color auto="1"/>
      </left>
      <right/>
      <top style="hair">
        <color auto="1"/>
      </top>
      <bottom style="medium">
        <color indexed="64"/>
      </bottom>
      <diagonal/>
    </border>
    <border>
      <left/>
      <right style="hair">
        <color auto="1"/>
      </right>
      <top style="medium">
        <color indexed="64"/>
      </top>
      <bottom style="hair">
        <color auto="1"/>
      </bottom>
      <diagonal/>
    </border>
    <border>
      <left/>
      <right style="hair">
        <color auto="1"/>
      </right>
      <top style="hair">
        <color auto="1"/>
      </top>
      <bottom style="medium">
        <color indexed="64"/>
      </bottom>
      <diagonal/>
    </border>
    <border>
      <left style="medium">
        <color indexed="64"/>
      </left>
      <right style="hair">
        <color indexed="64"/>
      </right>
      <top/>
      <bottom style="hair">
        <color indexed="64"/>
      </bottom>
      <diagonal/>
    </border>
    <border>
      <left style="double">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3">
    <xf numFmtId="0" fontId="0" fillId="0" borderId="0"/>
    <xf numFmtId="0" fontId="2" fillId="0" borderId="0"/>
    <xf numFmtId="0" fontId="2" fillId="0" borderId="0"/>
    <xf numFmtId="0" fontId="3" fillId="0" borderId="0" applyNumberFormat="0" applyFill="0" applyBorder="0" applyAlignment="0" applyProtection="0"/>
    <xf numFmtId="0" fontId="1" fillId="0" borderId="0"/>
    <xf numFmtId="0" fontId="2" fillId="0" borderId="0"/>
    <xf numFmtId="0" fontId="38" fillId="0" borderId="0"/>
    <xf numFmtId="0" fontId="38" fillId="0" borderId="0"/>
    <xf numFmtId="0" fontId="44" fillId="0" borderId="0" applyNumberFormat="0" applyFill="0" applyBorder="0" applyAlignment="0" applyProtection="0"/>
    <xf numFmtId="0" fontId="52" fillId="0" borderId="0"/>
    <xf numFmtId="0" fontId="54" fillId="0" borderId="0"/>
    <xf numFmtId="0" fontId="55" fillId="0" borderId="0">
      <alignment horizontal="left"/>
    </xf>
    <xf numFmtId="9" fontId="2" fillId="0" borderId="0" applyFont="0" applyFill="0" applyBorder="0" applyAlignment="0" applyProtection="0"/>
  </cellStyleXfs>
  <cellXfs count="819">
    <xf numFmtId="0" fontId="0" fillId="0" borderId="0" xfId="0"/>
    <xf numFmtId="164" fontId="13" fillId="3" borderId="15" xfId="2" applyNumberFormat="1" applyFont="1" applyFill="1" applyBorder="1" applyAlignment="1" applyProtection="1">
      <alignment vertical="center" wrapText="1"/>
      <protection locked="0"/>
    </xf>
    <xf numFmtId="0" fontId="17" fillId="8" borderId="0" xfId="2" applyFont="1" applyFill="1" applyAlignment="1">
      <alignment vertical="center" wrapText="1"/>
    </xf>
    <xf numFmtId="0" fontId="8" fillId="8" borderId="0" xfId="0" applyFont="1" applyFill="1"/>
    <xf numFmtId="0" fontId="14" fillId="2" borderId="15" xfId="2" applyFont="1" applyFill="1" applyBorder="1" applyAlignment="1" applyProtection="1">
      <alignment vertical="center" wrapText="1"/>
      <protection locked="0"/>
    </xf>
    <xf numFmtId="0" fontId="22" fillId="2" borderId="20" xfId="4" applyFont="1" applyFill="1" applyBorder="1" applyAlignment="1" applyProtection="1">
      <alignment vertical="center"/>
      <protection locked="0"/>
    </xf>
    <xf numFmtId="0" fontId="2" fillId="0" borderId="15" xfId="5" applyBorder="1" applyProtection="1">
      <protection locked="0"/>
    </xf>
    <xf numFmtId="0" fontId="22" fillId="2" borderId="0" xfId="4" applyFont="1" applyFill="1" applyAlignment="1" applyProtection="1">
      <alignment vertical="center"/>
      <protection locked="0"/>
    </xf>
    <xf numFmtId="0" fontId="30" fillId="2" borderId="0" xfId="4" applyFont="1" applyFill="1" applyAlignment="1" applyProtection="1">
      <alignment vertical="center"/>
      <protection locked="0"/>
    </xf>
    <xf numFmtId="0" fontId="24" fillId="2" borderId="0" xfId="4" applyFont="1" applyFill="1" applyAlignment="1" applyProtection="1">
      <alignment vertical="top"/>
      <protection locked="0"/>
    </xf>
    <xf numFmtId="0" fontId="2" fillId="2" borderId="0" xfId="2" applyFill="1" applyProtection="1">
      <protection locked="0"/>
    </xf>
    <xf numFmtId="0" fontId="22" fillId="2" borderId="20" xfId="2" applyFont="1" applyFill="1" applyBorder="1" applyAlignment="1" applyProtection="1">
      <alignment vertical="center"/>
      <protection locked="0"/>
    </xf>
    <xf numFmtId="0" fontId="22" fillId="2" borderId="0" xfId="2" applyFont="1" applyFill="1" applyAlignment="1" applyProtection="1">
      <alignment vertical="center"/>
      <protection locked="0"/>
    </xf>
    <xf numFmtId="0" fontId="24" fillId="2" borderId="0" xfId="4" applyFont="1" applyFill="1" applyAlignment="1" applyProtection="1">
      <alignment vertical="center"/>
      <protection locked="0"/>
    </xf>
    <xf numFmtId="0" fontId="26" fillId="2" borderId="0" xfId="4" applyFont="1" applyFill="1" applyAlignment="1" applyProtection="1">
      <alignment vertical="center"/>
      <protection locked="0"/>
    </xf>
    <xf numFmtId="0" fontId="24" fillId="2" borderId="0" xfId="2" applyFont="1" applyFill="1" applyAlignment="1" applyProtection="1">
      <alignment vertical="center"/>
      <protection locked="0"/>
    </xf>
    <xf numFmtId="0" fontId="31" fillId="2" borderId="0" xfId="4" applyFont="1" applyFill="1" applyAlignment="1" applyProtection="1">
      <alignment horizontal="center" vertical="center"/>
      <protection locked="0"/>
    </xf>
    <xf numFmtId="0" fontId="24" fillId="2" borderId="0" xfId="4" applyFont="1" applyFill="1" applyAlignment="1" applyProtection="1">
      <alignment horizontal="center" vertical="center"/>
      <protection locked="0"/>
    </xf>
    <xf numFmtId="0" fontId="25" fillId="8" borderId="0" xfId="0" applyFont="1" applyFill="1"/>
    <xf numFmtId="0" fontId="25" fillId="2" borderId="0" xfId="0" applyFont="1" applyFill="1" applyProtection="1">
      <protection locked="0"/>
    </xf>
    <xf numFmtId="0" fontId="28" fillId="8" borderId="0" xfId="0" applyFont="1" applyFill="1" applyAlignment="1" applyProtection="1">
      <alignment horizontal="left" vertical="center" wrapText="1"/>
      <protection locked="0"/>
    </xf>
    <xf numFmtId="0" fontId="8" fillId="8" borderId="2" xfId="0" applyFont="1" applyFill="1" applyBorder="1" applyProtection="1">
      <protection locked="0"/>
    </xf>
    <xf numFmtId="0" fontId="8" fillId="8" borderId="3" xfId="0" applyFont="1" applyFill="1" applyBorder="1" applyProtection="1">
      <protection locked="0"/>
    </xf>
    <xf numFmtId="0" fontId="12" fillId="2" borderId="4" xfId="2" applyFont="1" applyFill="1" applyBorder="1" applyAlignment="1">
      <alignment horizontal="center" vertical="center" wrapText="1"/>
    </xf>
    <xf numFmtId="0" fontId="12" fillId="2" borderId="28" xfId="2" applyFont="1" applyFill="1" applyBorder="1" applyAlignment="1">
      <alignment horizontal="center" vertical="center" wrapText="1"/>
    </xf>
    <xf numFmtId="0" fontId="26" fillId="3" borderId="15" xfId="6" applyFont="1" applyFill="1" applyBorder="1" applyAlignment="1" applyProtection="1">
      <alignment vertical="center"/>
      <protection locked="0"/>
    </xf>
    <xf numFmtId="0" fontId="42" fillId="3" borderId="16" xfId="6" applyFont="1" applyFill="1" applyBorder="1" applyAlignment="1" applyProtection="1">
      <alignment vertical="center"/>
      <protection locked="0"/>
    </xf>
    <xf numFmtId="0" fontId="26" fillId="3" borderId="62" xfId="2" applyFont="1" applyFill="1" applyBorder="1" applyAlignment="1" applyProtection="1">
      <alignment vertical="center"/>
      <protection locked="0"/>
    </xf>
    <xf numFmtId="0" fontId="26" fillId="3" borderId="15" xfId="2" applyFont="1" applyFill="1" applyBorder="1" applyAlignment="1" applyProtection="1">
      <alignment vertical="center"/>
      <protection locked="0"/>
    </xf>
    <xf numFmtId="9" fontId="26" fillId="3" borderId="61" xfId="2" applyNumberFormat="1" applyFont="1" applyFill="1" applyBorder="1" applyAlignment="1" applyProtection="1">
      <alignment vertical="center"/>
      <protection locked="0"/>
    </xf>
    <xf numFmtId="0" fontId="26" fillId="3" borderId="61" xfId="2" quotePrefix="1" applyFont="1" applyFill="1" applyBorder="1" applyAlignment="1" applyProtection="1">
      <alignment vertical="center"/>
      <protection locked="0"/>
    </xf>
    <xf numFmtId="49" fontId="26" fillId="3" borderId="15" xfId="2" applyNumberFormat="1" applyFont="1" applyFill="1" applyBorder="1" applyAlignment="1" applyProtection="1">
      <alignment vertical="top" wrapText="1"/>
      <protection locked="0"/>
    </xf>
    <xf numFmtId="14" fontId="45" fillId="3" borderId="15" xfId="2" applyNumberFormat="1" applyFont="1" applyFill="1" applyBorder="1" applyAlignment="1" applyProtection="1">
      <alignment vertical="center" wrapText="1"/>
      <protection locked="0"/>
    </xf>
    <xf numFmtId="0" fontId="26" fillId="3" borderId="15" xfId="2" applyFont="1" applyFill="1" applyBorder="1" applyAlignment="1" applyProtection="1">
      <alignment vertical="center" wrapText="1"/>
      <protection locked="0"/>
    </xf>
    <xf numFmtId="0" fontId="26" fillId="3" borderId="15" xfId="2" applyFont="1" applyFill="1" applyBorder="1" applyProtection="1">
      <protection locked="0"/>
    </xf>
    <xf numFmtId="49" fontId="26" fillId="3" borderId="62" xfId="2" applyNumberFormat="1" applyFont="1" applyFill="1" applyBorder="1" applyAlignment="1" applyProtection="1">
      <alignment vertical="top" wrapText="1"/>
      <protection locked="0"/>
    </xf>
    <xf numFmtId="49" fontId="26" fillId="3" borderId="64" xfId="2" applyNumberFormat="1" applyFont="1" applyFill="1" applyBorder="1" applyAlignment="1" applyProtection="1">
      <alignment vertical="top" wrapText="1"/>
      <protection locked="0"/>
    </xf>
    <xf numFmtId="49" fontId="26" fillId="3" borderId="21" xfId="2" applyNumberFormat="1" applyFont="1" applyFill="1" applyBorder="1" applyAlignment="1" applyProtection="1">
      <alignment vertical="top" wrapText="1"/>
      <protection locked="0"/>
    </xf>
    <xf numFmtId="14" fontId="45" fillId="3" borderId="21" xfId="2" applyNumberFormat="1" applyFont="1" applyFill="1" applyBorder="1" applyAlignment="1" applyProtection="1">
      <alignment vertical="center" wrapText="1"/>
      <protection locked="0"/>
    </xf>
    <xf numFmtId="0" fontId="26" fillId="3" borderId="21" xfId="2" applyFont="1" applyFill="1" applyBorder="1" applyAlignment="1" applyProtection="1">
      <alignment vertical="center" wrapText="1"/>
      <protection locked="0"/>
    </xf>
    <xf numFmtId="0" fontId="26" fillId="3" borderId="21" xfId="2" applyFont="1" applyFill="1" applyBorder="1" applyProtection="1">
      <protection locked="0"/>
    </xf>
    <xf numFmtId="0" fontId="26" fillId="3" borderId="21" xfId="6" applyFont="1" applyFill="1" applyBorder="1" applyAlignment="1" applyProtection="1">
      <alignment vertical="center"/>
      <protection locked="0"/>
    </xf>
    <xf numFmtId="0" fontId="42" fillId="3" borderId="65" xfId="6" applyFont="1" applyFill="1" applyBorder="1" applyAlignment="1" applyProtection="1">
      <alignment vertical="center"/>
      <protection locked="0"/>
    </xf>
    <xf numFmtId="0" fontId="26" fillId="3" borderId="64" xfId="2" applyFont="1" applyFill="1" applyBorder="1" applyAlignment="1" applyProtection="1">
      <alignment vertical="center"/>
      <protection locked="0"/>
    </xf>
    <xf numFmtId="0" fontId="26" fillId="3" borderId="21" xfId="2" applyFont="1" applyFill="1" applyBorder="1" applyAlignment="1" applyProtection="1">
      <alignment vertical="center"/>
      <protection locked="0"/>
    </xf>
    <xf numFmtId="9" fontId="26" fillId="3" borderId="66" xfId="2" applyNumberFormat="1" applyFont="1" applyFill="1" applyBorder="1" applyAlignment="1" applyProtection="1">
      <alignment vertical="center"/>
      <protection locked="0"/>
    </xf>
    <xf numFmtId="0" fontId="26" fillId="3" borderId="66" xfId="2" quotePrefix="1" applyFont="1" applyFill="1" applyBorder="1" applyAlignment="1" applyProtection="1">
      <alignment vertical="center"/>
      <protection locked="0"/>
    </xf>
    <xf numFmtId="0" fontId="26" fillId="3" borderId="21" xfId="4" applyFont="1" applyFill="1" applyBorder="1" applyAlignment="1" applyProtection="1">
      <alignment vertical="center" wrapText="1"/>
      <protection locked="0"/>
    </xf>
    <xf numFmtId="165" fontId="22" fillId="3" borderId="21" xfId="4" applyNumberFormat="1" applyFont="1" applyFill="1" applyBorder="1" applyAlignment="1" applyProtection="1">
      <alignment vertical="center"/>
      <protection locked="0"/>
    </xf>
    <xf numFmtId="0" fontId="26" fillId="3" borderId="21" xfId="4" applyFont="1" applyFill="1" applyBorder="1" applyAlignment="1" applyProtection="1">
      <alignment vertical="center"/>
      <protection locked="0"/>
    </xf>
    <xf numFmtId="0" fontId="26" fillId="3" borderId="15" xfId="4" applyFont="1" applyFill="1" applyBorder="1" applyAlignment="1" applyProtection="1">
      <alignment vertical="center" wrapText="1"/>
      <protection locked="0"/>
    </xf>
    <xf numFmtId="165" fontId="22" fillId="3" borderId="15" xfId="4" applyNumberFormat="1" applyFont="1" applyFill="1" applyBorder="1" applyAlignment="1" applyProtection="1">
      <alignment vertical="center"/>
      <protection locked="0"/>
    </xf>
    <xf numFmtId="0" fontId="26" fillId="3" borderId="15" xfId="4" applyFont="1" applyFill="1" applyBorder="1" applyAlignment="1" applyProtection="1">
      <alignment vertical="center"/>
      <protection locked="0"/>
    </xf>
    <xf numFmtId="0" fontId="26" fillId="3" borderId="60" xfId="4" applyFont="1" applyFill="1" applyBorder="1" applyAlignment="1" applyProtection="1">
      <alignment vertical="center"/>
      <protection locked="0"/>
    </xf>
    <xf numFmtId="0" fontId="26" fillId="3" borderId="71" xfId="4" applyFont="1" applyFill="1" applyBorder="1" applyAlignment="1" applyProtection="1">
      <alignment vertical="center" wrapText="1"/>
      <protection locked="0"/>
    </xf>
    <xf numFmtId="165" fontId="22" fillId="3" borderId="71" xfId="4" applyNumberFormat="1" applyFont="1" applyFill="1" applyBorder="1" applyAlignment="1" applyProtection="1">
      <alignment vertical="center"/>
      <protection locked="0"/>
    </xf>
    <xf numFmtId="0" fontId="26" fillId="3" borderId="71" xfId="4" applyFont="1" applyFill="1" applyBorder="1" applyAlignment="1" applyProtection="1">
      <alignment vertical="center"/>
      <protection locked="0"/>
    </xf>
    <xf numFmtId="0" fontId="2" fillId="6" borderId="16" xfId="4" applyFont="1" applyFill="1" applyBorder="1" applyAlignment="1">
      <alignment vertical="center" wrapText="1"/>
    </xf>
    <xf numFmtId="0" fontId="2" fillId="6" borderId="10" xfId="4" applyFont="1" applyFill="1" applyBorder="1" applyAlignment="1">
      <alignment vertical="center" wrapText="1"/>
    </xf>
    <xf numFmtId="0" fontId="46" fillId="6" borderId="39" xfId="4" applyFont="1" applyFill="1" applyBorder="1" applyAlignment="1">
      <alignment vertical="center" wrapText="1"/>
    </xf>
    <xf numFmtId="0" fontId="46" fillId="6" borderId="29" xfId="4" applyFont="1" applyFill="1" applyBorder="1" applyAlignment="1">
      <alignment vertical="center"/>
    </xf>
    <xf numFmtId="0" fontId="46" fillId="6" borderId="54" xfId="4" applyFont="1" applyFill="1" applyBorder="1" applyAlignment="1">
      <alignment vertical="center"/>
    </xf>
    <xf numFmtId="0" fontId="24" fillId="6" borderId="70" xfId="2" applyFont="1" applyFill="1" applyBorder="1" applyAlignment="1">
      <alignment vertical="center"/>
    </xf>
    <xf numFmtId="0" fontId="41" fillId="4" borderId="28" xfId="2" applyFont="1" applyFill="1" applyBorder="1" applyAlignment="1">
      <alignment vertical="center" wrapText="1"/>
    </xf>
    <xf numFmtId="0" fontId="46" fillId="6" borderId="26" xfId="4" applyFont="1" applyFill="1" applyBorder="1" applyAlignment="1">
      <alignment vertical="center"/>
    </xf>
    <xf numFmtId="0" fontId="41" fillId="4" borderId="32" xfId="2" applyFont="1" applyFill="1" applyBorder="1" applyAlignment="1">
      <alignment vertical="center"/>
    </xf>
    <xf numFmtId="0" fontId="41" fillId="4" borderId="31" xfId="2" applyFont="1" applyFill="1" applyBorder="1" applyAlignment="1">
      <alignment vertical="center"/>
    </xf>
    <xf numFmtId="0" fontId="41" fillId="4" borderId="67" xfId="2" applyFont="1" applyFill="1" applyBorder="1" applyAlignment="1">
      <alignment vertical="center"/>
    </xf>
    <xf numFmtId="0" fontId="25" fillId="8" borderId="0" xfId="0" applyFont="1" applyFill="1" applyAlignment="1">
      <alignment wrapText="1"/>
    </xf>
    <xf numFmtId="0" fontId="24" fillId="6" borderId="68" xfId="2" applyFont="1" applyFill="1" applyBorder="1" applyAlignment="1">
      <alignment vertical="center" wrapText="1"/>
    </xf>
    <xf numFmtId="0" fontId="24" fillId="6" borderId="15" xfId="2" applyFont="1" applyFill="1" applyBorder="1" applyAlignment="1">
      <alignment vertical="center" wrapText="1"/>
    </xf>
    <xf numFmtId="0" fontId="24" fillId="6" borderId="15" xfId="6" applyFont="1" applyFill="1" applyBorder="1" applyAlignment="1">
      <alignment vertical="center" wrapText="1"/>
    </xf>
    <xf numFmtId="0" fontId="24" fillId="6" borderId="6" xfId="6" applyFont="1" applyFill="1" applyBorder="1" applyAlignment="1">
      <alignment vertical="center" wrapText="1"/>
    </xf>
    <xf numFmtId="0" fontId="24" fillId="6" borderId="33" xfId="2" applyFont="1" applyFill="1" applyBorder="1" applyAlignment="1">
      <alignment vertical="center" wrapText="1"/>
    </xf>
    <xf numFmtId="0" fontId="24" fillId="6" borderId="61" xfId="2" applyFont="1" applyFill="1" applyBorder="1" applyAlignment="1">
      <alignment vertical="center" wrapText="1"/>
    </xf>
    <xf numFmtId="0" fontId="24" fillId="6" borderId="60" xfId="2" applyFont="1" applyFill="1" applyBorder="1" applyAlignment="1">
      <alignment vertical="center" textRotation="90" wrapText="1"/>
    </xf>
    <xf numFmtId="0" fontId="25" fillId="0" borderId="69" xfId="0" applyFont="1" applyBorder="1" applyProtection="1">
      <protection locked="0"/>
    </xf>
    <xf numFmtId="0" fontId="25" fillId="0" borderId="3" xfId="0" applyFont="1" applyBorder="1" applyProtection="1">
      <protection locked="0"/>
    </xf>
    <xf numFmtId="0" fontId="15" fillId="8" borderId="0" xfId="4" applyFont="1" applyFill="1" applyAlignment="1">
      <alignment vertical="center"/>
    </xf>
    <xf numFmtId="0" fontId="34" fillId="4" borderId="5" xfId="4" applyFont="1" applyFill="1" applyBorder="1" applyAlignment="1">
      <alignment vertical="center"/>
    </xf>
    <xf numFmtId="0" fontId="15" fillId="4" borderId="5" xfId="4" applyFont="1" applyFill="1" applyBorder="1" applyAlignment="1">
      <alignment vertical="center"/>
    </xf>
    <xf numFmtId="0" fontId="15" fillId="4" borderId="4" xfId="4" applyFont="1" applyFill="1" applyBorder="1" applyAlignment="1">
      <alignment vertical="center"/>
    </xf>
    <xf numFmtId="0" fontId="34" fillId="4" borderId="4" xfId="4" applyFont="1" applyFill="1" applyBorder="1" applyAlignment="1">
      <alignment vertical="center"/>
    </xf>
    <xf numFmtId="0" fontId="8" fillId="2" borderId="0" xfId="0" applyFont="1" applyFill="1"/>
    <xf numFmtId="0" fontId="6" fillId="2" borderId="6" xfId="4" applyFont="1" applyFill="1" applyBorder="1" applyAlignment="1">
      <alignment vertical="center"/>
    </xf>
    <xf numFmtId="0" fontId="10" fillId="2" borderId="6" xfId="4" applyFont="1" applyFill="1" applyBorder="1" applyAlignment="1">
      <alignment vertical="center"/>
    </xf>
    <xf numFmtId="0" fontId="10" fillId="2" borderId="0" xfId="4" applyFont="1" applyFill="1" applyAlignment="1">
      <alignment vertical="center"/>
    </xf>
    <xf numFmtId="0" fontId="10" fillId="2" borderId="0" xfId="2" applyFont="1" applyFill="1"/>
    <xf numFmtId="0" fontId="15" fillId="4" borderId="50" xfId="4" applyFont="1" applyFill="1" applyBorder="1" applyAlignment="1">
      <alignment vertical="center"/>
    </xf>
    <xf numFmtId="0" fontId="4" fillId="2" borderId="9" xfId="4" applyFont="1" applyFill="1" applyBorder="1" applyAlignment="1">
      <alignment vertical="center"/>
    </xf>
    <xf numFmtId="0" fontId="4" fillId="2" borderId="0" xfId="4" applyFont="1" applyFill="1" applyAlignment="1">
      <alignment vertical="center"/>
    </xf>
    <xf numFmtId="0" fontId="14" fillId="2" borderId="0" xfId="4" applyFont="1" applyFill="1" applyAlignment="1">
      <alignment vertical="center"/>
    </xf>
    <xf numFmtId="0" fontId="14" fillId="2" borderId="0" xfId="2" applyFont="1" applyFill="1"/>
    <xf numFmtId="0" fontId="22" fillId="2" borderId="0" xfId="4" applyFont="1" applyFill="1" applyAlignment="1">
      <alignment vertical="center"/>
    </xf>
    <xf numFmtId="0" fontId="14" fillId="2" borderId="2" xfId="4" applyFont="1" applyFill="1" applyBorder="1" applyAlignment="1">
      <alignment vertical="center"/>
    </xf>
    <xf numFmtId="0" fontId="15" fillId="4" borderId="26" xfId="2" applyFont="1" applyFill="1" applyBorder="1" applyAlignment="1">
      <alignment vertical="center"/>
    </xf>
    <xf numFmtId="0" fontId="15" fillId="4" borderId="2" xfId="2" applyFont="1" applyFill="1" applyBorder="1" applyAlignment="1">
      <alignment vertical="center"/>
    </xf>
    <xf numFmtId="0" fontId="18" fillId="4" borderId="4" xfId="2" applyFont="1" applyFill="1" applyBorder="1" applyAlignment="1">
      <alignment vertical="center"/>
    </xf>
    <xf numFmtId="0" fontId="15" fillId="4" borderId="4" xfId="2" applyFont="1" applyFill="1" applyBorder="1" applyAlignment="1">
      <alignment vertical="center"/>
    </xf>
    <xf numFmtId="0" fontId="23" fillId="6" borderId="39" xfId="2" applyFont="1" applyFill="1" applyBorder="1" applyAlignment="1">
      <alignment vertical="center" wrapText="1"/>
    </xf>
    <xf numFmtId="0" fontId="23" fillId="6" borderId="39" xfId="2" applyFont="1" applyFill="1" applyBorder="1" applyAlignment="1">
      <alignment horizontal="center" vertical="center" wrapText="1"/>
    </xf>
    <xf numFmtId="0" fontId="23" fillId="6" borderId="54" xfId="2" applyFont="1" applyFill="1" applyBorder="1" applyAlignment="1">
      <alignment vertical="center" wrapText="1"/>
    </xf>
    <xf numFmtId="0" fontId="23" fillId="6" borderId="56" xfId="2" applyFont="1" applyFill="1" applyBorder="1" applyAlignment="1">
      <alignment vertical="center" wrapText="1"/>
    </xf>
    <xf numFmtId="0" fontId="29" fillId="2" borderId="29" xfId="2" applyFont="1" applyFill="1" applyBorder="1" applyAlignment="1">
      <alignment vertical="center" wrapText="1"/>
    </xf>
    <xf numFmtId="0" fontId="36" fillId="4" borderId="1" xfId="4" applyFont="1" applyFill="1" applyBorder="1" applyAlignment="1">
      <alignment vertical="center" wrapText="1"/>
    </xf>
    <xf numFmtId="0" fontId="36" fillId="4" borderId="14" xfId="4" applyFont="1" applyFill="1" applyBorder="1" applyAlignment="1">
      <alignment vertical="center" wrapText="1"/>
    </xf>
    <xf numFmtId="0" fontId="8" fillId="8" borderId="26" xfId="0" applyFont="1" applyFill="1" applyBorder="1"/>
    <xf numFmtId="0" fontId="8" fillId="8" borderId="6" xfId="0" applyFont="1" applyFill="1" applyBorder="1"/>
    <xf numFmtId="0" fontId="8" fillId="8" borderId="27" xfId="0" applyFont="1" applyFill="1" applyBorder="1"/>
    <xf numFmtId="0" fontId="8" fillId="8" borderId="2" xfId="0" applyFont="1" applyFill="1" applyBorder="1"/>
    <xf numFmtId="0" fontId="25" fillId="8" borderId="0" xfId="0" applyFont="1" applyFill="1" applyProtection="1">
      <protection locked="0"/>
    </xf>
    <xf numFmtId="0" fontId="0" fillId="8" borderId="0" xfId="0" applyFill="1"/>
    <xf numFmtId="0" fontId="41" fillId="4" borderId="4" xfId="2" applyFont="1" applyFill="1" applyBorder="1" applyAlignment="1">
      <alignment vertical="center" wrapText="1"/>
    </xf>
    <xf numFmtId="0" fontId="24" fillId="6" borderId="51" xfId="2" applyFont="1" applyFill="1" applyBorder="1" applyAlignment="1">
      <alignment vertical="center"/>
    </xf>
    <xf numFmtId="1" fontId="0" fillId="5" borderId="28" xfId="0" applyNumberFormat="1" applyFill="1" applyBorder="1" applyProtection="1">
      <protection locked="0"/>
    </xf>
    <xf numFmtId="0" fontId="46" fillId="6" borderId="58" xfId="4" applyFont="1" applyFill="1" applyBorder="1" applyAlignment="1">
      <alignment vertical="center"/>
    </xf>
    <xf numFmtId="0" fontId="2" fillId="6" borderId="70" xfId="4" applyFont="1" applyFill="1" applyBorder="1" applyAlignment="1">
      <alignment vertical="center" wrapText="1"/>
    </xf>
    <xf numFmtId="14" fontId="26" fillId="3" borderId="72" xfId="4" applyNumberFormat="1" applyFont="1" applyFill="1" applyBorder="1" applyAlignment="1" applyProtection="1">
      <alignment vertical="center"/>
      <protection locked="0"/>
    </xf>
    <xf numFmtId="0" fontId="2" fillId="6" borderId="62" xfId="4" applyFont="1" applyFill="1" applyBorder="1" applyAlignment="1">
      <alignment vertical="center" wrapText="1"/>
    </xf>
    <xf numFmtId="0" fontId="2" fillId="6" borderId="64" xfId="4" applyFont="1" applyFill="1" applyBorder="1" applyAlignment="1">
      <alignment vertical="center" wrapText="1"/>
    </xf>
    <xf numFmtId="14" fontId="26" fillId="3" borderId="63" xfId="4" applyNumberFormat="1" applyFont="1" applyFill="1" applyBorder="1" applyAlignment="1" applyProtection="1">
      <alignment vertical="center"/>
      <protection locked="0"/>
    </xf>
    <xf numFmtId="0" fontId="11" fillId="8" borderId="0" xfId="2" applyFont="1" applyFill="1" applyAlignment="1">
      <alignment horizontal="center" vertical="center" wrapText="1"/>
    </xf>
    <xf numFmtId="0" fontId="14" fillId="8" borderId="0" xfId="2" applyFont="1" applyFill="1" applyAlignment="1" applyProtection="1">
      <alignment vertical="center" wrapText="1"/>
      <protection locked="0"/>
    </xf>
    <xf numFmtId="164" fontId="13" fillId="8" borderId="0" xfId="2" applyNumberFormat="1" applyFont="1" applyFill="1" applyAlignment="1" applyProtection="1">
      <alignment vertical="center" wrapText="1"/>
      <protection locked="0"/>
    </xf>
    <xf numFmtId="0" fontId="20" fillId="8" borderId="0" xfId="2" applyFont="1" applyFill="1" applyAlignment="1">
      <alignment vertical="center" wrapText="1"/>
    </xf>
    <xf numFmtId="0" fontId="9" fillId="8" borderId="0" xfId="2" applyFont="1" applyFill="1" applyAlignment="1">
      <alignment horizontal="center" vertical="center" wrapText="1"/>
    </xf>
    <xf numFmtId="0" fontId="4" fillId="8" borderId="0" xfId="2" applyFont="1" applyFill="1" applyAlignment="1">
      <alignment horizontal="center" vertical="center" wrapText="1"/>
    </xf>
    <xf numFmtId="0" fontId="5" fillId="8" borderId="0" xfId="2" applyFont="1" applyFill="1" applyAlignment="1">
      <alignment horizontal="center" vertical="center" wrapText="1"/>
    </xf>
    <xf numFmtId="0" fontId="23" fillId="2" borderId="77" xfId="2" applyFont="1" applyFill="1" applyBorder="1" applyAlignment="1">
      <alignment horizontal="left" vertical="center" wrapText="1"/>
    </xf>
    <xf numFmtId="0" fontId="23" fillId="2" borderId="79" xfId="2" applyFont="1" applyFill="1" applyBorder="1" applyAlignment="1">
      <alignment horizontal="left" vertical="center" wrapText="1"/>
    </xf>
    <xf numFmtId="0" fontId="23" fillId="2" borderId="81" xfId="2" applyFont="1" applyFill="1" applyBorder="1" applyAlignment="1">
      <alignment horizontal="left" vertical="center" wrapText="1"/>
    </xf>
    <xf numFmtId="0" fontId="9" fillId="8" borderId="82" xfId="2" applyFont="1" applyFill="1" applyBorder="1" applyAlignment="1">
      <alignment horizontal="center" vertical="center" wrapText="1"/>
    </xf>
    <xf numFmtId="0" fontId="17" fillId="8" borderId="6" xfId="2" applyFont="1" applyFill="1" applyBorder="1" applyAlignment="1">
      <alignment vertical="center" wrapText="1"/>
    </xf>
    <xf numFmtId="0" fontId="44" fillId="8" borderId="0" xfId="8" quotePrefix="1" applyFill="1" applyProtection="1"/>
    <xf numFmtId="0" fontId="22" fillId="7" borderId="84" xfId="2" applyFont="1" applyFill="1" applyBorder="1" applyAlignment="1" applyProtection="1">
      <alignment vertical="center" wrapText="1"/>
      <protection locked="0"/>
    </xf>
    <xf numFmtId="0" fontId="24" fillId="5" borderId="8" xfId="2" applyFont="1" applyFill="1" applyBorder="1" applyAlignment="1" applyProtection="1">
      <alignment vertical="center" wrapText="1"/>
      <protection locked="0"/>
    </xf>
    <xf numFmtId="0" fontId="22" fillId="7" borderId="76" xfId="2" applyFont="1" applyFill="1" applyBorder="1" applyAlignment="1" applyProtection="1">
      <alignment vertical="center" wrapText="1"/>
      <protection locked="0"/>
    </xf>
    <xf numFmtId="0" fontId="24" fillId="6" borderId="88" xfId="2" applyFont="1" applyFill="1" applyBorder="1" applyAlignment="1">
      <alignment vertical="center" wrapText="1"/>
    </xf>
    <xf numFmtId="0" fontId="22" fillId="5" borderId="89" xfId="2" applyFont="1" applyFill="1" applyBorder="1" applyAlignment="1" applyProtection="1">
      <alignment vertical="center" wrapText="1"/>
      <protection locked="0"/>
    </xf>
    <xf numFmtId="0" fontId="53" fillId="5" borderId="91" xfId="11" applyFont="1" applyFill="1" applyBorder="1" applyAlignment="1">
      <alignment horizontal="center" vertical="top" wrapText="1"/>
    </xf>
    <xf numFmtId="0" fontId="53" fillId="5" borderId="91" xfId="11" applyFont="1" applyFill="1" applyBorder="1" applyAlignment="1">
      <alignment horizontal="center" vertical="center" wrapText="1"/>
    </xf>
    <xf numFmtId="0" fontId="56" fillId="5" borderId="92" xfId="0" applyFont="1" applyFill="1" applyBorder="1" applyAlignment="1">
      <alignment horizontal="center" vertical="center"/>
    </xf>
    <xf numFmtId="0" fontId="53" fillId="5" borderId="4" xfId="9" applyFont="1" applyFill="1" applyBorder="1" applyAlignment="1">
      <alignment vertical="center"/>
    </xf>
    <xf numFmtId="0" fontId="53" fillId="5" borderId="5" xfId="9" applyFont="1" applyFill="1" applyBorder="1" applyAlignment="1">
      <alignment vertical="center"/>
    </xf>
    <xf numFmtId="0" fontId="53" fillId="5" borderId="28" xfId="9" applyFont="1" applyFill="1" applyBorder="1" applyAlignment="1">
      <alignment vertical="center"/>
    </xf>
    <xf numFmtId="0" fontId="57" fillId="5" borderId="90" xfId="9" applyFont="1" applyFill="1" applyBorder="1" applyAlignment="1">
      <alignment horizontal="center" vertical="center"/>
    </xf>
    <xf numFmtId="0" fontId="58" fillId="8" borderId="0" xfId="2" applyFont="1" applyFill="1" applyAlignment="1">
      <alignment vertical="center"/>
    </xf>
    <xf numFmtId="0" fontId="59" fillId="8" borderId="0" xfId="0" applyFont="1" applyFill="1"/>
    <xf numFmtId="0" fontId="15" fillId="9" borderId="4" xfId="2" applyFont="1" applyFill="1" applyBorder="1" applyAlignment="1">
      <alignment horizontal="center" vertical="center"/>
    </xf>
    <xf numFmtId="0" fontId="15" fillId="4" borderId="5" xfId="2" applyFont="1" applyFill="1" applyBorder="1" applyAlignment="1">
      <alignment vertical="center"/>
    </xf>
    <xf numFmtId="0" fontId="6" fillId="6" borderId="4" xfId="2" quotePrefix="1" applyFont="1" applyFill="1" applyBorder="1" applyAlignment="1">
      <alignment vertical="center"/>
    </xf>
    <xf numFmtId="0" fontId="6" fillId="6" borderId="5" xfId="2" applyFont="1" applyFill="1" applyBorder="1" applyAlignment="1">
      <alignment vertical="center"/>
    </xf>
    <xf numFmtId="0" fontId="10" fillId="6" borderId="5" xfId="2" applyFont="1" applyFill="1" applyBorder="1"/>
    <xf numFmtId="0" fontId="10" fillId="6" borderId="118" xfId="2" applyFont="1" applyFill="1" applyBorder="1"/>
    <xf numFmtId="0" fontId="17" fillId="5" borderId="25" xfId="2" applyFont="1" applyFill="1" applyBorder="1" applyAlignment="1">
      <alignment vertical="center"/>
    </xf>
    <xf numFmtId="0" fontId="17" fillId="5" borderId="74" xfId="2" quotePrefix="1" applyFont="1" applyFill="1" applyBorder="1" applyAlignment="1">
      <alignment vertical="center" wrapText="1"/>
    </xf>
    <xf numFmtId="0" fontId="37" fillId="8" borderId="0" xfId="0" applyFont="1" applyFill="1"/>
    <xf numFmtId="0" fontId="0" fillId="8" borderId="0" xfId="0" applyFill="1" applyAlignment="1">
      <alignment horizontal="center" vertical="center"/>
    </xf>
    <xf numFmtId="0" fontId="17" fillId="5" borderId="25" xfId="2" applyFont="1" applyFill="1" applyBorder="1" applyAlignment="1">
      <alignment horizontal="center" vertical="center"/>
    </xf>
    <xf numFmtId="0" fontId="25" fillId="8" borderId="0" xfId="0" applyFont="1" applyFill="1" applyAlignment="1">
      <alignment horizontal="left" vertical="center"/>
    </xf>
    <xf numFmtId="0" fontId="0" fillId="8" borderId="0" xfId="0" applyFill="1" applyAlignment="1">
      <alignment horizontal="left" vertical="center"/>
    </xf>
    <xf numFmtId="14" fontId="25" fillId="5" borderId="19" xfId="0" applyNumberFormat="1" applyFont="1" applyFill="1" applyBorder="1" applyProtection="1">
      <protection locked="0"/>
    </xf>
    <xf numFmtId="1" fontId="25" fillId="5" borderId="19" xfId="0" applyNumberFormat="1" applyFont="1" applyFill="1" applyBorder="1" applyProtection="1">
      <protection locked="0"/>
    </xf>
    <xf numFmtId="164" fontId="21" fillId="5" borderId="119" xfId="2" applyNumberFormat="1" applyFont="1" applyFill="1" applyBorder="1" applyAlignment="1" applyProtection="1">
      <alignment textRotation="90" wrapText="1"/>
      <protection locked="0"/>
    </xf>
    <xf numFmtId="0" fontId="16" fillId="5" borderId="120" xfId="2" applyFont="1" applyFill="1" applyBorder="1" applyAlignment="1" applyProtection="1">
      <alignment horizontal="center" vertical="center"/>
      <protection locked="0"/>
    </xf>
    <xf numFmtId="0" fontId="16" fillId="5" borderId="24" xfId="2" applyFont="1" applyFill="1" applyBorder="1" applyAlignment="1" applyProtection="1">
      <alignment horizontal="center" vertical="center"/>
      <protection locked="0"/>
    </xf>
    <xf numFmtId="0" fontId="16" fillId="5" borderId="120" xfId="2" quotePrefix="1" applyFont="1" applyFill="1" applyBorder="1" applyAlignment="1" applyProtection="1">
      <alignment vertical="center" wrapText="1"/>
      <protection locked="0"/>
    </xf>
    <xf numFmtId="0" fontId="16" fillId="5" borderId="24" xfId="2" quotePrefix="1" applyFont="1" applyFill="1" applyBorder="1" applyAlignment="1" applyProtection="1">
      <alignment vertical="center" wrapText="1"/>
      <protection locked="0"/>
    </xf>
    <xf numFmtId="0" fontId="61" fillId="8" borderId="0" xfId="2" applyFont="1" applyFill="1" applyAlignment="1">
      <alignment vertical="center"/>
    </xf>
    <xf numFmtId="14" fontId="25" fillId="5" borderId="13" xfId="0" applyNumberFormat="1" applyFont="1" applyFill="1" applyBorder="1" applyProtection="1">
      <protection locked="0"/>
    </xf>
    <xf numFmtId="1" fontId="25" fillId="5" borderId="13" xfId="0" applyNumberFormat="1" applyFont="1" applyFill="1" applyBorder="1" applyProtection="1">
      <protection locked="0"/>
    </xf>
    <xf numFmtId="14" fontId="25" fillId="5" borderId="24" xfId="0" applyNumberFormat="1" applyFont="1" applyFill="1" applyBorder="1" applyProtection="1">
      <protection locked="0"/>
    </xf>
    <xf numFmtId="1" fontId="25" fillId="5" borderId="24" xfId="0" applyNumberFormat="1" applyFont="1" applyFill="1" applyBorder="1" applyProtection="1">
      <protection locked="0"/>
    </xf>
    <xf numFmtId="0" fontId="15" fillId="4" borderId="28" xfId="2" applyFont="1" applyFill="1" applyBorder="1" applyAlignment="1">
      <alignment vertical="center"/>
    </xf>
    <xf numFmtId="0" fontId="6" fillId="6" borderId="28" xfId="2" applyFont="1" applyFill="1" applyBorder="1" applyAlignment="1">
      <alignment vertical="center"/>
    </xf>
    <xf numFmtId="0" fontId="17" fillId="5" borderId="130" xfId="2" applyFont="1" applyFill="1" applyBorder="1" applyAlignment="1">
      <alignment horizontal="center" vertical="center"/>
    </xf>
    <xf numFmtId="0" fontId="17" fillId="5" borderId="0" xfId="2" applyFont="1" applyFill="1" applyAlignment="1">
      <alignment vertical="center" wrapText="1"/>
    </xf>
    <xf numFmtId="0" fontId="17" fillId="5" borderId="0" xfId="2" applyFont="1" applyFill="1" applyAlignment="1">
      <alignment vertical="center"/>
    </xf>
    <xf numFmtId="0" fontId="17" fillId="5" borderId="69" xfId="2" applyFont="1" applyFill="1" applyBorder="1" applyAlignment="1">
      <alignment vertical="center"/>
    </xf>
    <xf numFmtId="0" fontId="17" fillId="5" borderId="0" xfId="2" quotePrefix="1" applyFont="1" applyFill="1" applyAlignment="1">
      <alignment vertical="center" wrapText="1"/>
    </xf>
    <xf numFmtId="0" fontId="60" fillId="5" borderId="0" xfId="2" applyFont="1" applyFill="1" applyAlignment="1">
      <alignment vertical="center"/>
    </xf>
    <xf numFmtId="0" fontId="17" fillId="5" borderId="130" xfId="2" applyFont="1" applyFill="1" applyBorder="1" applyAlignment="1">
      <alignment vertical="center"/>
    </xf>
    <xf numFmtId="0" fontId="60" fillId="5" borderId="0" xfId="2" applyFont="1" applyFill="1"/>
    <xf numFmtId="0" fontId="17" fillId="5" borderId="69" xfId="2" quotePrefix="1" applyFont="1" applyFill="1" applyBorder="1" applyAlignment="1">
      <alignment vertical="center" wrapText="1"/>
    </xf>
    <xf numFmtId="0" fontId="17" fillId="5" borderId="27" xfId="2" quotePrefix="1" applyFont="1" applyFill="1" applyBorder="1" applyAlignment="1">
      <alignment vertical="center"/>
    </xf>
    <xf numFmtId="0" fontId="17" fillId="5" borderId="2" xfId="2" quotePrefix="1" applyFont="1" applyFill="1" applyBorder="1" applyAlignment="1">
      <alignment vertical="center"/>
    </xf>
    <xf numFmtId="0" fontId="17" fillId="5" borderId="2" xfId="2" applyFont="1" applyFill="1" applyBorder="1" applyAlignment="1">
      <alignment vertical="center" wrapText="1"/>
    </xf>
    <xf numFmtId="0" fontId="17" fillId="5" borderId="2" xfId="2" applyFont="1" applyFill="1" applyBorder="1" applyAlignment="1">
      <alignment vertical="center"/>
    </xf>
    <xf numFmtId="0" fontId="17" fillId="5" borderId="3" xfId="2" applyFont="1" applyFill="1" applyBorder="1" applyAlignment="1">
      <alignment vertical="center"/>
    </xf>
    <xf numFmtId="0" fontId="65" fillId="5" borderId="136" xfId="2" applyFont="1" applyFill="1" applyBorder="1" applyAlignment="1">
      <alignment vertical="center"/>
    </xf>
    <xf numFmtId="0" fontId="24" fillId="0" borderId="59" xfId="1" applyFont="1" applyBorder="1" applyAlignment="1">
      <alignment horizontal="left" vertical="top"/>
    </xf>
    <xf numFmtId="0" fontId="24" fillId="0" borderId="137" xfId="1" applyFont="1" applyBorder="1" applyAlignment="1">
      <alignment horizontal="left" vertical="top"/>
    </xf>
    <xf numFmtId="0" fontId="24" fillId="5" borderId="74" xfId="5" applyFont="1" applyFill="1" applyBorder="1" applyAlignment="1">
      <alignment horizontal="left" vertical="top" wrapText="1"/>
    </xf>
    <xf numFmtId="0" fontId="24" fillId="5" borderId="138" xfId="5" applyFont="1" applyFill="1" applyBorder="1" applyAlignment="1" applyProtection="1">
      <alignment horizontal="left" vertical="top"/>
      <protection locked="0"/>
    </xf>
    <xf numFmtId="0" fontId="24" fillId="5" borderId="69" xfId="5" applyFont="1" applyFill="1" applyBorder="1" applyAlignment="1" applyProtection="1">
      <alignment horizontal="left" vertical="top"/>
      <protection locked="0"/>
    </xf>
    <xf numFmtId="0" fontId="66" fillId="5" borderId="74" xfId="5" applyFont="1" applyFill="1" applyBorder="1" applyAlignment="1">
      <alignment horizontal="left" vertical="top"/>
    </xf>
    <xf numFmtId="0" fontId="67" fillId="5" borderId="74" xfId="5" applyFont="1" applyFill="1" applyBorder="1" applyAlignment="1">
      <alignment horizontal="left" vertical="top"/>
    </xf>
    <xf numFmtId="166" fontId="66" fillId="5" borderId="69" xfId="5" applyNumberFormat="1" applyFont="1" applyFill="1" applyBorder="1" applyAlignment="1">
      <alignment horizontal="left" vertical="top"/>
    </xf>
    <xf numFmtId="0" fontId="66" fillId="2" borderId="26" xfId="5" applyFont="1" applyFill="1" applyBorder="1" applyAlignment="1">
      <alignment horizontal="left" vertical="top" wrapText="1"/>
    </xf>
    <xf numFmtId="15" fontId="24" fillId="2" borderId="32" xfId="5" applyNumberFormat="1" applyFont="1" applyFill="1" applyBorder="1" applyAlignment="1">
      <alignment horizontal="left" vertical="top"/>
    </xf>
    <xf numFmtId="15" fontId="66" fillId="2" borderId="141" xfId="5" applyNumberFormat="1" applyFont="1" applyFill="1" applyBorder="1" applyAlignment="1">
      <alignment horizontal="left" vertical="top"/>
    </xf>
    <xf numFmtId="15" fontId="66" fillId="2" borderId="72" xfId="5" applyNumberFormat="1" applyFont="1" applyFill="1" applyBorder="1" applyAlignment="1">
      <alignment horizontal="left" vertical="top"/>
    </xf>
    <xf numFmtId="15" fontId="24" fillId="2" borderId="142" xfId="5" applyNumberFormat="1" applyFont="1" applyFill="1" applyBorder="1" applyAlignment="1">
      <alignment horizontal="left" vertical="top" wrapText="1"/>
    </xf>
    <xf numFmtId="15" fontId="66" fillId="2" borderId="143" xfId="5" applyNumberFormat="1" applyFont="1" applyFill="1" applyBorder="1" applyAlignment="1">
      <alignment horizontal="left" vertical="top" wrapText="1"/>
    </xf>
    <xf numFmtId="15" fontId="66" fillId="2" borderId="144" xfId="5" applyNumberFormat="1" applyFont="1" applyFill="1" applyBorder="1" applyAlignment="1">
      <alignment horizontal="left" vertical="top" wrapText="1"/>
    </xf>
    <xf numFmtId="15" fontId="24" fillId="2" borderId="74" xfId="5" applyNumberFormat="1" applyFont="1" applyFill="1" applyBorder="1" applyAlignment="1">
      <alignment horizontal="left" vertical="top"/>
    </xf>
    <xf numFmtId="15" fontId="66" fillId="2" borderId="20" xfId="5" applyNumberFormat="1" applyFont="1" applyFill="1" applyBorder="1" applyAlignment="1">
      <alignment horizontal="left" vertical="top"/>
    </xf>
    <xf numFmtId="15" fontId="24" fillId="2" borderId="4" xfId="5" applyNumberFormat="1" applyFont="1" applyFill="1" applyBorder="1" applyAlignment="1">
      <alignment horizontal="left" vertical="top" wrapText="1"/>
    </xf>
    <xf numFmtId="15" fontId="66" fillId="2" borderId="147" xfId="5" applyNumberFormat="1" applyFont="1" applyFill="1" applyBorder="1" applyAlignment="1">
      <alignment horizontal="left" vertical="top" wrapText="1"/>
    </xf>
    <xf numFmtId="15" fontId="66" fillId="2" borderId="53" xfId="5" applyNumberFormat="1" applyFont="1" applyFill="1" applyBorder="1" applyAlignment="1">
      <alignment horizontal="left" vertical="top" wrapText="1"/>
    </xf>
    <xf numFmtId="15" fontId="24" fillId="2" borderId="142" xfId="5" applyNumberFormat="1" applyFont="1" applyFill="1" applyBorder="1" applyAlignment="1">
      <alignment horizontal="left" vertical="top"/>
    </xf>
    <xf numFmtId="15" fontId="66" fillId="2" borderId="143" xfId="5" applyNumberFormat="1" applyFont="1" applyFill="1" applyBorder="1" applyAlignment="1">
      <alignment horizontal="left" vertical="top"/>
    </xf>
    <xf numFmtId="15" fontId="66" fillId="2" borderId="60" xfId="5" applyNumberFormat="1" applyFont="1" applyFill="1" applyBorder="1" applyAlignment="1">
      <alignment horizontal="left" vertical="top"/>
    </xf>
    <xf numFmtId="15" fontId="24" fillId="2" borderId="143" xfId="5" applyNumberFormat="1" applyFont="1" applyFill="1" applyBorder="1" applyAlignment="1">
      <alignment horizontal="left" vertical="top"/>
    </xf>
    <xf numFmtId="9" fontId="67" fillId="5" borderId="143" xfId="12" applyFont="1" applyFill="1" applyBorder="1" applyAlignment="1">
      <alignment horizontal="left" vertical="top" wrapText="1"/>
    </xf>
    <xf numFmtId="15" fontId="67" fillId="5" borderId="143" xfId="5" applyNumberFormat="1" applyFont="1" applyFill="1" applyBorder="1" applyAlignment="1">
      <alignment horizontal="left" vertical="top" wrapText="1"/>
    </xf>
    <xf numFmtId="0" fontId="2" fillId="2" borderId="27" xfId="5" applyFill="1" applyBorder="1" applyAlignment="1">
      <alignment horizontal="left" vertical="top"/>
    </xf>
    <xf numFmtId="167" fontId="25" fillId="5" borderId="55" xfId="0" applyNumberFormat="1" applyFont="1" applyFill="1" applyBorder="1" applyProtection="1">
      <protection locked="0"/>
    </xf>
    <xf numFmtId="167" fontId="25" fillId="5" borderId="130" xfId="0" applyNumberFormat="1" applyFont="1" applyFill="1" applyBorder="1" applyProtection="1">
      <protection locked="0"/>
    </xf>
    <xf numFmtId="167" fontId="25" fillId="5" borderId="131" xfId="0" applyNumberFormat="1" applyFont="1" applyFill="1" applyBorder="1" applyProtection="1">
      <protection locked="0"/>
    </xf>
    <xf numFmtId="167" fontId="0" fillId="8" borderId="0" xfId="0" applyNumberFormat="1" applyFill="1"/>
    <xf numFmtId="49" fontId="69" fillId="3" borderId="62" xfId="2" applyNumberFormat="1" applyFont="1" applyFill="1" applyBorder="1" applyAlignment="1" applyProtection="1">
      <alignment vertical="top" wrapText="1"/>
      <protection locked="0"/>
    </xf>
    <xf numFmtId="49" fontId="69" fillId="3" borderId="64" xfId="2" applyNumberFormat="1" applyFont="1" applyFill="1" applyBorder="1" applyAlignment="1" applyProtection="1">
      <alignment vertical="top" wrapText="1"/>
      <protection locked="0"/>
    </xf>
    <xf numFmtId="49" fontId="44" fillId="3" borderId="62" xfId="8" applyNumberFormat="1" applyFill="1" applyBorder="1" applyAlignment="1" applyProtection="1">
      <alignment vertical="top" wrapText="1"/>
      <protection locked="0"/>
    </xf>
    <xf numFmtId="0" fontId="70" fillId="8" borderId="0" xfId="0" applyFont="1" applyFill="1"/>
    <xf numFmtId="0" fontId="71" fillId="8" borderId="0" xfId="0" applyFont="1" applyFill="1"/>
    <xf numFmtId="0" fontId="70" fillId="8" borderId="0" xfId="0" applyFont="1" applyFill="1" applyAlignment="1">
      <alignment vertical="top" wrapText="1"/>
    </xf>
    <xf numFmtId="0" fontId="67" fillId="0" borderId="15" xfId="5" applyFont="1" applyBorder="1" applyAlignment="1" applyProtection="1">
      <alignment horizontal="left" vertical="top" wrapText="1"/>
      <protection locked="0"/>
    </xf>
    <xf numFmtId="0" fontId="73" fillId="6" borderId="58" xfId="4" applyFont="1" applyFill="1" applyBorder="1" applyAlignment="1">
      <alignment vertical="center"/>
    </xf>
    <xf numFmtId="0" fontId="2" fillId="6" borderId="16" xfId="4" applyFont="1" applyFill="1" applyBorder="1" applyAlignment="1" applyProtection="1">
      <alignment vertical="center" wrapText="1"/>
      <protection locked="0"/>
    </xf>
    <xf numFmtId="0" fontId="2" fillId="6" borderId="65" xfId="4" applyFont="1" applyFill="1" applyBorder="1" applyAlignment="1" applyProtection="1">
      <alignment vertical="center" wrapText="1"/>
      <protection locked="0"/>
    </xf>
    <xf numFmtId="0" fontId="41" fillId="4" borderId="26" xfId="2" applyFont="1" applyFill="1" applyBorder="1" applyAlignment="1">
      <alignment vertical="center" wrapText="1"/>
    </xf>
    <xf numFmtId="0" fontId="41" fillId="4" borderId="6" xfId="2" applyFont="1" applyFill="1" applyBorder="1" applyAlignment="1">
      <alignment vertical="center" wrapText="1"/>
    </xf>
    <xf numFmtId="0" fontId="41" fillId="4" borderId="8" xfId="2" applyFont="1" applyFill="1" applyBorder="1" applyAlignment="1">
      <alignment vertical="center" wrapText="1"/>
    </xf>
    <xf numFmtId="0" fontId="73" fillId="6" borderId="59" xfId="4" applyFont="1" applyFill="1" applyBorder="1" applyAlignment="1">
      <alignment vertical="center"/>
    </xf>
    <xf numFmtId="0" fontId="72" fillId="5" borderId="109" xfId="4" applyFont="1" applyFill="1" applyBorder="1" applyAlignment="1" applyProtection="1">
      <alignment vertical="center" wrapText="1"/>
      <protection locked="0"/>
    </xf>
    <xf numFmtId="14" fontId="72" fillId="5" borderId="111" xfId="4" applyNumberFormat="1" applyFont="1" applyFill="1" applyBorder="1" applyAlignment="1" applyProtection="1">
      <alignment vertical="center" wrapText="1"/>
      <protection locked="0"/>
    </xf>
    <xf numFmtId="0" fontId="72" fillId="5" borderId="152" xfId="4" applyFont="1" applyFill="1" applyBorder="1" applyAlignment="1" applyProtection="1">
      <alignment vertical="center" wrapText="1"/>
      <protection locked="0"/>
    </xf>
    <xf numFmtId="14" fontId="72" fillId="5" borderId="153" xfId="4" applyNumberFormat="1" applyFont="1" applyFill="1" applyBorder="1" applyAlignment="1" applyProtection="1">
      <alignment vertical="center" wrapText="1"/>
      <protection locked="0"/>
    </xf>
    <xf numFmtId="0" fontId="72" fillId="5" borderId="112" xfId="4" applyFont="1" applyFill="1" applyBorder="1" applyAlignment="1" applyProtection="1">
      <alignment vertical="center" wrapText="1"/>
      <protection locked="0"/>
    </xf>
    <xf numFmtId="14" fontId="72" fillId="5" borderId="114" xfId="4" applyNumberFormat="1" applyFont="1" applyFill="1" applyBorder="1" applyAlignment="1" applyProtection="1">
      <alignment vertical="center" wrapText="1"/>
      <protection locked="0"/>
    </xf>
    <xf numFmtId="0" fontId="72" fillId="5" borderId="115" xfId="4" applyFont="1" applyFill="1" applyBorder="1" applyAlignment="1" applyProtection="1">
      <alignment vertical="center" wrapText="1"/>
      <protection locked="0"/>
    </xf>
    <xf numFmtId="14" fontId="72" fillId="5" borderId="117" xfId="4" applyNumberFormat="1" applyFont="1" applyFill="1" applyBorder="1" applyAlignment="1" applyProtection="1">
      <alignment vertical="center" wrapText="1"/>
      <protection locked="0"/>
    </xf>
    <xf numFmtId="0" fontId="74" fillId="8" borderId="0" xfId="0" applyFont="1" applyFill="1"/>
    <xf numFmtId="14" fontId="74" fillId="8" borderId="0" xfId="0" applyNumberFormat="1" applyFont="1" applyFill="1"/>
    <xf numFmtId="16" fontId="74" fillId="8" borderId="0" xfId="0" applyNumberFormat="1" applyFont="1" applyFill="1"/>
    <xf numFmtId="0" fontId="70" fillId="8" borderId="0" xfId="0" applyFont="1" applyFill="1" applyAlignment="1">
      <alignment wrapText="1"/>
    </xf>
    <xf numFmtId="0" fontId="75" fillId="8" borderId="0" xfId="0" applyFont="1" applyFill="1" applyAlignment="1">
      <alignment wrapText="1"/>
    </xf>
    <xf numFmtId="14" fontId="75" fillId="8" borderId="0" xfId="0" applyNumberFormat="1" applyFont="1" applyFill="1" applyAlignment="1">
      <alignment horizontal="left" vertical="center" wrapText="1"/>
    </xf>
    <xf numFmtId="0" fontId="2" fillId="0" borderId="15" xfId="5" applyBorder="1" applyAlignment="1" applyProtection="1">
      <alignment horizontal="left" vertical="top" wrapText="1"/>
      <protection locked="0"/>
    </xf>
    <xf numFmtId="0" fontId="48" fillId="5" borderId="78" xfId="2" applyFont="1" applyFill="1" applyBorder="1" applyAlignment="1" applyProtection="1">
      <alignment vertical="center" wrapText="1"/>
      <protection locked="0"/>
    </xf>
    <xf numFmtId="0" fontId="48" fillId="5" borderId="80" xfId="2" applyFont="1" applyFill="1" applyBorder="1" applyAlignment="1" applyProtection="1">
      <alignment vertical="center" wrapText="1"/>
      <protection locked="0"/>
    </xf>
    <xf numFmtId="0" fontId="76" fillId="8" borderId="0" xfId="0" applyFont="1" applyFill="1"/>
    <xf numFmtId="0" fontId="76" fillId="8" borderId="0" xfId="0" applyFont="1" applyFill="1" applyAlignment="1">
      <alignment horizontal="center" vertical="center"/>
    </xf>
    <xf numFmtId="0" fontId="2" fillId="0" borderId="0" xfId="1" applyAlignment="1">
      <alignment vertical="center"/>
    </xf>
    <xf numFmtId="0" fontId="6" fillId="0" borderId="27" xfId="5" applyFont="1" applyBorder="1" applyAlignment="1">
      <alignment vertical="top"/>
    </xf>
    <xf numFmtId="0" fontId="6" fillId="0" borderId="74" xfId="5" applyFont="1" applyBorder="1" applyAlignment="1">
      <alignment vertical="top"/>
    </xf>
    <xf numFmtId="0" fontId="2" fillId="0" borderId="0" xfId="1" applyAlignment="1">
      <alignment horizontal="center" vertical="center"/>
    </xf>
    <xf numFmtId="49" fontId="80" fillId="11" borderId="155" xfId="1" applyNumberFormat="1" applyFont="1" applyFill="1" applyBorder="1" applyAlignment="1">
      <alignment horizontal="center" vertical="center" wrapText="1"/>
    </xf>
    <xf numFmtId="0" fontId="80" fillId="11" borderId="156" xfId="1" applyFont="1" applyFill="1" applyBorder="1" applyAlignment="1">
      <alignment horizontal="center" vertical="center" wrapText="1"/>
    </xf>
    <xf numFmtId="0" fontId="80" fillId="11" borderId="157" xfId="1" applyFont="1" applyFill="1" applyBorder="1" applyAlignment="1">
      <alignment horizontal="left" vertical="center" wrapText="1"/>
    </xf>
    <xf numFmtId="168" fontId="2" fillId="12" borderId="15" xfId="2" applyNumberFormat="1" applyFill="1" applyBorder="1" applyAlignment="1">
      <alignment horizontal="center" vertical="center"/>
    </xf>
    <xf numFmtId="169" fontId="2" fillId="12" borderId="15" xfId="2" applyNumberFormat="1" applyFill="1" applyBorder="1" applyAlignment="1">
      <alignment horizontal="center" vertical="center" wrapText="1"/>
    </xf>
    <xf numFmtId="0" fontId="2" fillId="12" borderId="15" xfId="2" applyFill="1" applyBorder="1" applyAlignment="1">
      <alignment vertical="center" wrapText="1"/>
    </xf>
    <xf numFmtId="170" fontId="2" fillId="0" borderId="15" xfId="5" applyNumberFormat="1" applyBorder="1" applyAlignment="1">
      <alignment horizontal="center" vertical="top" wrapText="1"/>
    </xf>
    <xf numFmtId="169" fontId="2" fillId="0" borderId="15" xfId="5" applyNumberFormat="1" applyBorder="1" applyAlignment="1">
      <alignment horizontal="center" vertical="top" wrapText="1"/>
    </xf>
    <xf numFmtId="0" fontId="81" fillId="0" borderId="15" xfId="5" applyFont="1" applyBorder="1" applyAlignment="1">
      <alignment horizontal="left" vertical="center" wrapText="1"/>
    </xf>
    <xf numFmtId="170" fontId="72" fillId="0" borderId="15" xfId="5" applyNumberFormat="1" applyFont="1" applyBorder="1" applyAlignment="1">
      <alignment horizontal="center" vertical="top" wrapText="1"/>
    </xf>
    <xf numFmtId="169" fontId="2" fillId="0" borderId="15" xfId="5" applyNumberFormat="1" applyBorder="1" applyAlignment="1">
      <alignment horizontal="center" vertical="center" wrapText="1"/>
    </xf>
    <xf numFmtId="0" fontId="72" fillId="0" borderId="15" xfId="5" quotePrefix="1" applyFont="1" applyBorder="1" applyAlignment="1">
      <alignment horizontal="left" vertical="center" wrapText="1"/>
    </xf>
    <xf numFmtId="0" fontId="2" fillId="0" borderId="15" xfId="5" quotePrefix="1" applyBorder="1" applyAlignment="1">
      <alignment horizontal="left" vertical="top" wrapText="1"/>
    </xf>
    <xf numFmtId="170" fontId="2" fillId="0" borderId="15" xfId="5" applyNumberFormat="1" applyBorder="1" applyAlignment="1">
      <alignment horizontal="center" vertical="center" wrapText="1"/>
    </xf>
    <xf numFmtId="0" fontId="2" fillId="0" borderId="15" xfId="1" quotePrefix="1" applyBorder="1" applyAlignment="1">
      <alignment horizontal="left" vertical="center" wrapText="1"/>
    </xf>
    <xf numFmtId="170" fontId="68" fillId="0" borderId="15" xfId="5" applyNumberFormat="1" applyFont="1" applyBorder="1" applyAlignment="1">
      <alignment horizontal="center" vertical="center" wrapText="1"/>
    </xf>
    <xf numFmtId="169" fontId="68" fillId="0" borderId="15" xfId="5" applyNumberFormat="1" applyFont="1" applyBorder="1" applyAlignment="1">
      <alignment horizontal="center" vertical="center" wrapText="1"/>
    </xf>
    <xf numFmtId="0" fontId="68" fillId="0" borderId="15" xfId="1" quotePrefix="1" applyFont="1" applyBorder="1" applyAlignment="1">
      <alignment horizontal="left" vertical="center" wrapText="1"/>
    </xf>
    <xf numFmtId="0" fontId="2" fillId="0" borderId="0" xfId="2" applyAlignment="1">
      <alignment vertical="center"/>
    </xf>
    <xf numFmtId="0" fontId="27" fillId="5" borderId="13" xfId="2" applyFont="1" applyFill="1" applyBorder="1" applyAlignment="1" applyProtection="1">
      <alignment horizontal="left" vertical="center" wrapText="1"/>
      <protection locked="0"/>
    </xf>
    <xf numFmtId="14" fontId="27" fillId="5" borderId="13" xfId="2" applyNumberFormat="1" applyFont="1" applyFill="1" applyBorder="1" applyAlignment="1" applyProtection="1">
      <alignment horizontal="left" vertical="center" wrapText="1"/>
      <protection locked="0"/>
    </xf>
    <xf numFmtId="0" fontId="27" fillId="5" borderId="57" xfId="2" applyFont="1" applyFill="1" applyBorder="1" applyAlignment="1" applyProtection="1">
      <alignment horizontal="left" vertical="center" wrapText="1"/>
      <protection locked="0"/>
    </xf>
    <xf numFmtId="0" fontId="27" fillId="5" borderId="19" xfId="2" applyFont="1" applyFill="1" applyBorder="1" applyAlignment="1" applyProtection="1">
      <alignment horizontal="left" vertical="center" wrapText="1"/>
      <protection locked="0"/>
    </xf>
    <xf numFmtId="14" fontId="27" fillId="5" borderId="19" xfId="2" applyNumberFormat="1" applyFont="1" applyFill="1" applyBorder="1" applyAlignment="1" applyProtection="1">
      <alignment horizontal="left" vertical="center" wrapText="1"/>
      <protection locked="0"/>
    </xf>
    <xf numFmtId="0" fontId="27" fillId="5" borderId="24" xfId="2" applyFont="1" applyFill="1" applyBorder="1" applyAlignment="1" applyProtection="1">
      <alignment horizontal="left" vertical="center" wrapText="1"/>
      <protection locked="0"/>
    </xf>
    <xf numFmtId="14" fontId="27" fillId="5" borderId="24" xfId="2" applyNumberFormat="1" applyFont="1" applyFill="1" applyBorder="1" applyAlignment="1" applyProtection="1">
      <alignment horizontal="left" vertical="center" wrapText="1"/>
      <protection locked="0"/>
    </xf>
    <xf numFmtId="0" fontId="8" fillId="8" borderId="0" xfId="0" applyFont="1" applyFill="1" applyProtection="1">
      <protection locked="0"/>
    </xf>
    <xf numFmtId="164" fontId="13" fillId="5" borderId="15" xfId="2" applyNumberFormat="1" applyFont="1" applyFill="1" applyBorder="1" applyAlignment="1" applyProtection="1">
      <alignment vertical="center" wrapText="1"/>
      <protection locked="0"/>
    </xf>
    <xf numFmtId="0" fontId="4" fillId="2" borderId="30" xfId="2" applyFont="1" applyFill="1" applyBorder="1" applyAlignment="1">
      <alignment horizontal="left" vertical="center" wrapText="1"/>
    </xf>
    <xf numFmtId="0" fontId="4" fillId="2" borderId="15" xfId="2" applyFont="1" applyFill="1" applyBorder="1" applyAlignment="1">
      <alignment horizontal="left" vertical="center" wrapText="1"/>
    </xf>
    <xf numFmtId="14" fontId="83" fillId="8" borderId="0" xfId="0" applyNumberFormat="1" applyFont="1" applyFill="1"/>
    <xf numFmtId="0" fontId="24" fillId="6" borderId="74" xfId="2" applyFont="1" applyFill="1" applyBorder="1" applyAlignment="1" applyProtection="1">
      <alignment vertical="center" wrapText="1"/>
      <protection locked="0"/>
    </xf>
    <xf numFmtId="166" fontId="2" fillId="0" borderId="140" xfId="5" applyNumberFormat="1" applyBorder="1" applyAlignment="1" applyProtection="1">
      <alignment horizontal="left" vertical="top"/>
      <protection locked="0"/>
    </xf>
    <xf numFmtId="0" fontId="2" fillId="0" borderId="139" xfId="5" applyBorder="1" applyAlignment="1" applyProtection="1">
      <alignment horizontal="left" vertical="top"/>
      <protection locked="0"/>
    </xf>
    <xf numFmtId="0" fontId="2" fillId="0" borderId="139" xfId="5" applyBorder="1" applyAlignment="1" applyProtection="1">
      <alignment horizontal="left" vertical="top" wrapText="1"/>
      <protection locked="0"/>
    </xf>
    <xf numFmtId="0" fontId="2" fillId="8" borderId="0" xfId="5" applyFill="1" applyAlignment="1">
      <alignment horizontal="left" vertical="top"/>
    </xf>
    <xf numFmtId="0" fontId="2" fillId="8" borderId="0" xfId="1" applyFill="1" applyAlignment="1">
      <alignment horizontal="left" vertical="top"/>
    </xf>
    <xf numFmtId="0" fontId="2" fillId="8" borderId="0" xfId="5" applyFill="1" applyAlignment="1">
      <alignment horizontal="left" vertical="top" wrapText="1"/>
    </xf>
    <xf numFmtId="0" fontId="67" fillId="8" borderId="0" xfId="5" applyFont="1" applyFill="1" applyAlignment="1">
      <alignment horizontal="left" vertical="top"/>
    </xf>
    <xf numFmtId="0" fontId="68" fillId="8" borderId="0" xfId="5" applyFont="1" applyFill="1" applyAlignment="1">
      <alignment horizontal="left" vertical="top"/>
    </xf>
    <xf numFmtId="0" fontId="2" fillId="0" borderId="142" xfId="5" applyBorder="1" applyAlignment="1" applyProtection="1">
      <alignment horizontal="left" vertical="top" wrapText="1"/>
      <protection locked="0"/>
    </xf>
    <xf numFmtId="0" fontId="67" fillId="0" borderId="143" xfId="5" applyFont="1" applyBorder="1" applyAlignment="1" applyProtection="1">
      <alignment horizontal="left" vertical="top" wrapText="1"/>
      <protection locked="0"/>
    </xf>
    <xf numFmtId="0" fontId="67" fillId="0" borderId="144" xfId="5" applyFont="1" applyBorder="1" applyAlignment="1" applyProtection="1">
      <alignment horizontal="left" vertical="top" wrapText="1"/>
      <protection locked="0"/>
    </xf>
    <xf numFmtId="0" fontId="41" fillId="4" borderId="59" xfId="1" applyFont="1" applyFill="1" applyBorder="1" applyAlignment="1">
      <alignment horizontal="left" vertical="top"/>
    </xf>
    <xf numFmtId="0" fontId="41" fillId="4" borderId="137" xfId="1" applyFont="1" applyFill="1" applyBorder="1" applyAlignment="1">
      <alignment horizontal="left" vertical="top"/>
    </xf>
    <xf numFmtId="0" fontId="41" fillId="4" borderId="74" xfId="5" applyFont="1" applyFill="1" applyBorder="1" applyAlignment="1">
      <alignment horizontal="left" vertical="top" wrapText="1"/>
    </xf>
    <xf numFmtId="0" fontId="86" fillId="8" borderId="138" xfId="5" applyFont="1" applyFill="1" applyBorder="1" applyAlignment="1">
      <alignment horizontal="left" vertical="top"/>
    </xf>
    <xf numFmtId="0" fontId="41" fillId="4" borderId="69" xfId="5" applyFont="1" applyFill="1" applyBorder="1" applyAlignment="1">
      <alignment horizontal="left" vertical="top"/>
    </xf>
    <xf numFmtId="0" fontId="27" fillId="8" borderId="139" xfId="5" applyFont="1" applyFill="1" applyBorder="1" applyAlignment="1">
      <alignment horizontal="left" vertical="top"/>
    </xf>
    <xf numFmtId="0" fontId="41" fillId="4" borderId="74" xfId="5" applyFont="1" applyFill="1" applyBorder="1" applyAlignment="1">
      <alignment horizontal="left" vertical="top"/>
    </xf>
    <xf numFmtId="0" fontId="27" fillId="8" borderId="139" xfId="5" applyFont="1" applyFill="1" applyBorder="1" applyAlignment="1">
      <alignment horizontal="left" vertical="top" wrapText="1"/>
    </xf>
    <xf numFmtId="0" fontId="85" fillId="4" borderId="74" xfId="5" applyFont="1" applyFill="1" applyBorder="1" applyAlignment="1">
      <alignment horizontal="left" vertical="top"/>
    </xf>
    <xf numFmtId="0" fontId="41" fillId="4" borderId="26" xfId="5" applyFont="1" applyFill="1" applyBorder="1" applyAlignment="1">
      <alignment horizontal="left" vertical="top" wrapText="1"/>
    </xf>
    <xf numFmtId="15" fontId="41" fillId="4" borderId="32" xfId="5" applyNumberFormat="1" applyFont="1" applyFill="1" applyBorder="1" applyAlignment="1">
      <alignment horizontal="left" vertical="top"/>
    </xf>
    <xf numFmtId="15" fontId="41" fillId="4" borderId="141" xfId="5" applyNumberFormat="1" applyFont="1" applyFill="1" applyBorder="1" applyAlignment="1">
      <alignment horizontal="left" vertical="top"/>
    </xf>
    <xf numFmtId="15" fontId="41" fillId="4" borderId="72" xfId="5" applyNumberFormat="1" applyFont="1" applyFill="1" applyBorder="1" applyAlignment="1">
      <alignment horizontal="left" vertical="top"/>
    </xf>
    <xf numFmtId="0" fontId="27" fillId="8" borderId="142" xfId="5" applyFont="1" applyFill="1" applyBorder="1" applyAlignment="1">
      <alignment horizontal="left" vertical="top" wrapText="1"/>
    </xf>
    <xf numFmtId="0" fontId="27" fillId="8" borderId="143" xfId="5" applyFont="1" applyFill="1" applyBorder="1" applyAlignment="1">
      <alignment horizontal="left" vertical="top" wrapText="1"/>
    </xf>
    <xf numFmtId="0" fontId="27" fillId="8" borderId="144" xfId="5" applyFont="1" applyFill="1" applyBorder="1" applyAlignment="1">
      <alignment horizontal="left" vertical="top" wrapText="1"/>
    </xf>
    <xf numFmtId="15" fontId="41" fillId="4" borderId="142" xfId="5" applyNumberFormat="1" applyFont="1" applyFill="1" applyBorder="1" applyAlignment="1">
      <alignment horizontal="left" vertical="top" wrapText="1"/>
    </xf>
    <xf numFmtId="15" fontId="41" fillId="4" borderId="143" xfId="5" applyNumberFormat="1" applyFont="1" applyFill="1" applyBorder="1" applyAlignment="1">
      <alignment horizontal="left" vertical="top" wrapText="1"/>
    </xf>
    <xf numFmtId="15" fontId="41" fillId="4" borderId="144" xfId="5" applyNumberFormat="1" applyFont="1" applyFill="1" applyBorder="1" applyAlignment="1">
      <alignment horizontal="left" vertical="top" wrapText="1"/>
    </xf>
    <xf numFmtId="0" fontId="27" fillId="8" borderId="15" xfId="5" applyFont="1" applyFill="1" applyBorder="1" applyAlignment="1">
      <alignment horizontal="left" vertical="top" wrapText="1"/>
    </xf>
    <xf numFmtId="15" fontId="41" fillId="4" borderId="74" xfId="5" applyNumberFormat="1" applyFont="1" applyFill="1" applyBorder="1" applyAlignment="1">
      <alignment horizontal="left" vertical="top"/>
    </xf>
    <xf numFmtId="15" fontId="41" fillId="4" borderId="20" xfId="5" applyNumberFormat="1" applyFont="1" applyFill="1" applyBorder="1" applyAlignment="1">
      <alignment horizontal="left" vertical="top"/>
    </xf>
    <xf numFmtId="15" fontId="41" fillId="4" borderId="4" xfId="5" applyNumberFormat="1" applyFont="1" applyFill="1" applyBorder="1" applyAlignment="1">
      <alignment horizontal="left" vertical="top" wrapText="1"/>
    </xf>
    <xf numFmtId="15" fontId="41" fillId="4" borderId="147" xfId="5" applyNumberFormat="1" applyFont="1" applyFill="1" applyBorder="1" applyAlignment="1">
      <alignment horizontal="left" vertical="top" wrapText="1"/>
    </xf>
    <xf numFmtId="15" fontId="41" fillId="4" borderId="53" xfId="5" applyNumberFormat="1" applyFont="1" applyFill="1" applyBorder="1" applyAlignment="1">
      <alignment horizontal="left" vertical="top" wrapText="1"/>
    </xf>
    <xf numFmtId="0" fontId="27" fillId="8" borderId="70" xfId="5" applyFont="1" applyFill="1" applyBorder="1" applyAlignment="1">
      <alignment horizontal="left" vertical="top" wrapText="1"/>
    </xf>
    <xf numFmtId="0" fontId="27" fillId="8" borderId="71" xfId="5" applyFont="1" applyFill="1" applyBorder="1" applyAlignment="1">
      <alignment horizontal="left" vertical="top" wrapText="1"/>
    </xf>
    <xf numFmtId="14" fontId="27" fillId="8" borderId="72" xfId="5" applyNumberFormat="1" applyFont="1" applyFill="1" applyBorder="1" applyAlignment="1">
      <alignment horizontal="left" vertical="top" wrapText="1"/>
    </xf>
    <xf numFmtId="14" fontId="27" fillId="8" borderId="64" xfId="5" applyNumberFormat="1" applyFont="1" applyFill="1" applyBorder="1" applyAlignment="1">
      <alignment horizontal="left" vertical="top" wrapText="1"/>
    </xf>
    <xf numFmtId="15" fontId="41" fillId="4" borderId="142" xfId="5" applyNumberFormat="1" applyFont="1" applyFill="1" applyBorder="1" applyAlignment="1">
      <alignment horizontal="left" vertical="top"/>
    </xf>
    <xf numFmtId="15" fontId="41" fillId="4" borderId="143" xfId="5" applyNumberFormat="1" applyFont="1" applyFill="1" applyBorder="1" applyAlignment="1">
      <alignment horizontal="left" vertical="top"/>
    </xf>
    <xf numFmtId="15" fontId="41" fillId="4" borderId="60" xfId="5" applyNumberFormat="1" applyFont="1" applyFill="1" applyBorder="1" applyAlignment="1">
      <alignment horizontal="left" vertical="top"/>
    </xf>
    <xf numFmtId="15" fontId="41" fillId="4" borderId="144" xfId="5" applyNumberFormat="1" applyFont="1" applyFill="1" applyBorder="1" applyAlignment="1">
      <alignment horizontal="left" vertical="top"/>
    </xf>
    <xf numFmtId="15" fontId="27" fillId="8" borderId="144" xfId="5" applyNumberFormat="1" applyFont="1" applyFill="1" applyBorder="1" applyAlignment="1">
      <alignment horizontal="left" vertical="top" wrapText="1"/>
    </xf>
    <xf numFmtId="15" fontId="27" fillId="8" borderId="86" xfId="5" applyNumberFormat="1" applyFont="1" applyFill="1" applyBorder="1" applyAlignment="1">
      <alignment horizontal="left" vertical="top" wrapText="1"/>
    </xf>
    <xf numFmtId="0" fontId="85" fillId="4" borderId="27" xfId="5" applyFont="1" applyFill="1" applyBorder="1" applyAlignment="1">
      <alignment horizontal="left" vertical="top"/>
    </xf>
    <xf numFmtId="0" fontId="67" fillId="5" borderId="70" xfId="5" applyFont="1" applyFill="1" applyBorder="1" applyAlignment="1" applyProtection="1">
      <alignment horizontal="left" vertical="top" wrapText="1"/>
      <protection locked="0"/>
    </xf>
    <xf numFmtId="0" fontId="67" fillId="5" borderId="71" xfId="5" applyFont="1" applyFill="1" applyBorder="1" applyAlignment="1" applyProtection="1">
      <alignment horizontal="left" vertical="top" wrapText="1"/>
      <protection locked="0"/>
    </xf>
    <xf numFmtId="14" fontId="67" fillId="5" borderId="72" xfId="5" applyNumberFormat="1" applyFont="1" applyFill="1" applyBorder="1" applyAlignment="1" applyProtection="1">
      <alignment horizontal="left" vertical="top" wrapText="1"/>
      <protection locked="0"/>
    </xf>
    <xf numFmtId="0" fontId="67" fillId="5" borderId="15" xfId="5" applyFont="1" applyFill="1" applyBorder="1" applyAlignment="1" applyProtection="1">
      <alignment horizontal="left" vertical="top" wrapText="1"/>
      <protection locked="0"/>
    </xf>
    <xf numFmtId="14" fontId="67" fillId="5" borderId="64" xfId="5" applyNumberFormat="1" applyFont="1" applyFill="1" applyBorder="1" applyAlignment="1" applyProtection="1">
      <alignment horizontal="left" vertical="top" wrapText="1"/>
      <protection locked="0"/>
    </xf>
    <xf numFmtId="0" fontId="87" fillId="4" borderId="0" xfId="5" applyFont="1" applyFill="1" applyAlignment="1">
      <alignment horizontal="right" vertical="top"/>
    </xf>
    <xf numFmtId="0" fontId="85" fillId="8" borderId="0" xfId="5" applyFont="1" applyFill="1" applyAlignment="1">
      <alignment horizontal="left" vertical="top"/>
    </xf>
    <xf numFmtId="0" fontId="24" fillId="8" borderId="0" xfId="5" applyFont="1" applyFill="1" applyAlignment="1">
      <alignment horizontal="left" vertical="top"/>
    </xf>
    <xf numFmtId="0" fontId="76" fillId="8" borderId="0" xfId="0" applyFont="1" applyFill="1" applyAlignment="1">
      <alignment vertical="top" wrapText="1"/>
    </xf>
    <xf numFmtId="0" fontId="27" fillId="8" borderId="126" xfId="5" applyFont="1" applyFill="1" applyBorder="1" applyAlignment="1">
      <alignment horizontal="left" vertical="top" wrapText="1"/>
    </xf>
    <xf numFmtId="0" fontId="90" fillId="8" borderId="0" xfId="0" applyFont="1" applyFill="1"/>
    <xf numFmtId="0" fontId="89" fillId="8" borderId="0" xfId="0" applyFont="1" applyFill="1"/>
    <xf numFmtId="0" fontId="41" fillId="4" borderId="0" xfId="5" applyFont="1" applyFill="1" applyAlignment="1">
      <alignment horizontal="left" vertical="top"/>
    </xf>
    <xf numFmtId="0" fontId="85" fillId="4" borderId="0" xfId="5" applyFont="1" applyFill="1" applyAlignment="1">
      <alignment horizontal="left" vertical="top" wrapText="1"/>
    </xf>
    <xf numFmtId="0" fontId="86" fillId="8" borderId="17" xfId="5" applyFont="1" applyFill="1" applyBorder="1" applyAlignment="1">
      <alignment horizontal="left" vertical="top"/>
    </xf>
    <xf numFmtId="0" fontId="85" fillId="4" borderId="0" xfId="5" applyFont="1" applyFill="1" applyAlignment="1">
      <alignment horizontal="left" vertical="top"/>
    </xf>
    <xf numFmtId="0" fontId="86" fillId="4" borderId="17" xfId="5" applyFont="1" applyFill="1" applyBorder="1" applyAlignment="1">
      <alignment horizontal="left" vertical="top"/>
    </xf>
    <xf numFmtId="0" fontId="27" fillId="8" borderId="60" xfId="5" applyFont="1" applyFill="1" applyBorder="1" applyAlignment="1">
      <alignment horizontal="left" vertical="top" wrapText="1"/>
    </xf>
    <xf numFmtId="14" fontId="27" fillId="8" borderId="60" xfId="5" applyNumberFormat="1" applyFont="1" applyFill="1" applyBorder="1" applyAlignment="1">
      <alignment horizontal="left" vertical="top" wrapText="1"/>
    </xf>
    <xf numFmtId="0" fontId="24" fillId="5" borderId="0" xfId="5" applyFont="1" applyFill="1" applyAlignment="1" applyProtection="1">
      <alignment horizontal="left" vertical="top"/>
      <protection locked="0"/>
    </xf>
    <xf numFmtId="0" fontId="2" fillId="5" borderId="0" xfId="5" applyFill="1" applyAlignment="1">
      <alignment horizontal="left" vertical="top" wrapText="1"/>
    </xf>
    <xf numFmtId="0" fontId="66" fillId="5" borderId="0" xfId="5" applyFont="1" applyFill="1" applyAlignment="1">
      <alignment horizontal="left" vertical="top"/>
    </xf>
    <xf numFmtId="0" fontId="67" fillId="5" borderId="0" xfId="5" applyFont="1" applyFill="1" applyAlignment="1">
      <alignment horizontal="left" vertical="top"/>
    </xf>
    <xf numFmtId="0" fontId="2" fillId="5" borderId="0" xfId="5" applyFill="1" applyAlignment="1">
      <alignment horizontal="left" vertical="top"/>
    </xf>
    <xf numFmtId="0" fontId="67" fillId="0" borderId="60" xfId="5" applyFont="1" applyBorder="1" applyAlignment="1" applyProtection="1">
      <alignment horizontal="left" vertical="top" wrapText="1"/>
      <protection locked="0"/>
    </xf>
    <xf numFmtId="14" fontId="67" fillId="5" borderId="60" xfId="5" applyNumberFormat="1" applyFont="1" applyFill="1" applyBorder="1" applyAlignment="1" applyProtection="1">
      <alignment horizontal="left" vertical="top" wrapText="1"/>
      <protection locked="0"/>
    </xf>
    <xf numFmtId="16" fontId="8" fillId="5" borderId="30" xfId="0" applyNumberFormat="1" applyFont="1" applyFill="1" applyBorder="1" applyProtection="1">
      <protection locked="0"/>
    </xf>
    <xf numFmtId="0" fontId="91" fillId="8" borderId="167" xfId="5" applyFont="1" applyFill="1" applyBorder="1" applyAlignment="1" applyProtection="1">
      <alignment horizontal="left" vertical="top"/>
      <protection locked="0"/>
    </xf>
    <xf numFmtId="0" fontId="17" fillId="5" borderId="0" xfId="2" applyFont="1" applyFill="1" applyAlignment="1" applyProtection="1">
      <alignment horizontal="center" vertical="center" wrapText="1"/>
      <protection locked="0"/>
    </xf>
    <xf numFmtId="0" fontId="24" fillId="7" borderId="26" xfId="2" applyFont="1" applyFill="1" applyBorder="1" applyAlignment="1">
      <alignment wrapText="1"/>
    </xf>
    <xf numFmtId="0" fontId="92" fillId="8" borderId="0" xfId="0" applyFont="1" applyFill="1"/>
    <xf numFmtId="0" fontId="92" fillId="4" borderId="0" xfId="0" applyFont="1" applyFill="1"/>
    <xf numFmtId="0" fontId="76" fillId="4" borderId="0" xfId="0" applyFont="1" applyFill="1"/>
    <xf numFmtId="0" fontId="76" fillId="4" borderId="110" xfId="0" applyFont="1" applyFill="1" applyBorder="1"/>
    <xf numFmtId="0" fontId="76" fillId="4" borderId="111" xfId="0" applyFont="1" applyFill="1" applyBorder="1"/>
    <xf numFmtId="0" fontId="93" fillId="10" borderId="0" xfId="0" applyFont="1" applyFill="1" applyAlignment="1">
      <alignment horizontal="left" vertical="top" wrapText="1"/>
    </xf>
    <xf numFmtId="0" fontId="0" fillId="10" borderId="0" xfId="0" applyFill="1" applyAlignment="1">
      <alignment vertical="top"/>
    </xf>
    <xf numFmtId="0" fontId="0" fillId="10" borderId="0" xfId="0" applyFill="1" applyAlignment="1">
      <alignment vertical="top" wrapText="1"/>
    </xf>
    <xf numFmtId="0" fontId="0" fillId="5" borderId="0" xfId="0" applyFill="1" applyAlignment="1">
      <alignment vertical="top"/>
    </xf>
    <xf numFmtId="0" fontId="0" fillId="0" borderId="0" xfId="0" applyAlignment="1">
      <alignment vertical="top"/>
    </xf>
    <xf numFmtId="0" fontId="95" fillId="10" borderId="0" xfId="0" applyFont="1" applyFill="1" applyAlignment="1">
      <alignment vertical="top" wrapText="1"/>
    </xf>
    <xf numFmtId="0" fontId="95" fillId="10" borderId="0" xfId="0" applyFont="1" applyFill="1" applyAlignment="1">
      <alignment horizontal="left" vertical="top" wrapText="1"/>
    </xf>
    <xf numFmtId="0" fontId="95" fillId="10" borderId="0" xfId="0" applyFont="1" applyFill="1" applyAlignment="1">
      <alignment horizontal="center" vertical="center"/>
    </xf>
    <xf numFmtId="0" fontId="96" fillId="10" borderId="0" xfId="0" applyFont="1" applyFill="1" applyAlignment="1">
      <alignment vertical="center" wrapText="1"/>
    </xf>
    <xf numFmtId="0" fontId="96" fillId="10" borderId="0" xfId="0" applyFont="1" applyFill="1" applyAlignment="1">
      <alignment horizontal="left" vertical="center" wrapText="1"/>
    </xf>
    <xf numFmtId="0" fontId="98" fillId="10" borderId="0" xfId="0" applyFont="1" applyFill="1" applyAlignment="1">
      <alignment horizontal="left" vertical="top" wrapText="1"/>
    </xf>
    <xf numFmtId="0" fontId="98" fillId="10" borderId="0" xfId="0" applyFont="1" applyFill="1" applyAlignment="1">
      <alignment vertical="top" wrapText="1"/>
    </xf>
    <xf numFmtId="0" fontId="99" fillId="10" borderId="0" xfId="0" applyFont="1" applyFill="1" applyAlignment="1">
      <alignment vertical="center"/>
    </xf>
    <xf numFmtId="0" fontId="101" fillId="10" borderId="0" xfId="0" applyFont="1" applyFill="1" applyAlignment="1">
      <alignment horizontal="left" vertical="top" wrapText="1"/>
    </xf>
    <xf numFmtId="0" fontId="102" fillId="10" borderId="0" xfId="0" applyFont="1" applyFill="1" applyAlignment="1">
      <alignment horizontal="left" vertical="top" wrapText="1"/>
    </xf>
    <xf numFmtId="0" fontId="103" fillId="5" borderId="15" xfId="0" applyFont="1" applyFill="1" applyBorder="1" applyAlignment="1">
      <alignment horizontal="left" vertical="center" wrapText="1"/>
    </xf>
    <xf numFmtId="14" fontId="103" fillId="5" borderId="15" xfId="0" applyNumberFormat="1" applyFont="1" applyFill="1" applyBorder="1" applyAlignment="1">
      <alignment horizontal="left" vertical="center" wrapText="1"/>
    </xf>
    <xf numFmtId="0" fontId="104" fillId="5" borderId="15" xfId="0" applyFont="1" applyFill="1" applyBorder="1" applyAlignment="1">
      <alignment horizontal="left" vertical="center" wrapText="1"/>
    </xf>
    <xf numFmtId="14" fontId="104" fillId="5" borderId="15" xfId="0" applyNumberFormat="1" applyFont="1" applyFill="1" applyBorder="1" applyAlignment="1">
      <alignment horizontal="left" vertical="center" wrapText="1"/>
    </xf>
    <xf numFmtId="0" fontId="105" fillId="5" borderId="0" xfId="0" quotePrefix="1" applyFont="1" applyFill="1" applyAlignment="1">
      <alignment vertical="top" wrapText="1"/>
    </xf>
    <xf numFmtId="0" fontId="105" fillId="0" borderId="0" xfId="0" applyFont="1" applyAlignment="1">
      <alignment vertical="top" wrapText="1"/>
    </xf>
    <xf numFmtId="0" fontId="93" fillId="5" borderId="0" xfId="0" applyFont="1" applyFill="1" applyAlignment="1">
      <alignment horizontal="left" vertical="top" wrapText="1"/>
    </xf>
    <xf numFmtId="0" fontId="93" fillId="4" borderId="0" xfId="0" applyFont="1" applyFill="1" applyAlignment="1">
      <alignment horizontal="left" vertical="top" wrapText="1"/>
    </xf>
    <xf numFmtId="0" fontId="0" fillId="0" borderId="0" xfId="0" applyAlignment="1">
      <alignment vertical="top" wrapText="1"/>
    </xf>
    <xf numFmtId="0" fontId="106" fillId="10" borderId="0" xfId="0" applyFont="1" applyFill="1" applyAlignment="1">
      <alignment vertical="top"/>
    </xf>
    <xf numFmtId="0" fontId="105" fillId="10" borderId="0" xfId="0" applyFont="1" applyFill="1" applyAlignment="1">
      <alignment vertical="top"/>
    </xf>
    <xf numFmtId="0" fontId="100" fillId="10" borderId="0" xfId="0" applyFont="1" applyFill="1" applyAlignment="1">
      <alignment vertical="top"/>
    </xf>
    <xf numFmtId="0" fontId="107" fillId="10" borderId="0" xfId="0" applyFont="1" applyFill="1" applyAlignment="1">
      <alignment vertical="top"/>
    </xf>
    <xf numFmtId="0" fontId="25" fillId="5" borderId="168" xfId="0" applyFont="1" applyFill="1" applyBorder="1" applyProtection="1">
      <protection locked="0"/>
    </xf>
    <xf numFmtId="0" fontId="25" fillId="5" borderId="169" xfId="0" applyFont="1" applyFill="1" applyBorder="1" applyProtection="1">
      <protection locked="0"/>
    </xf>
    <xf numFmtId="0" fontId="23" fillId="2" borderId="170" xfId="2" applyFont="1" applyFill="1" applyBorder="1" applyAlignment="1">
      <alignment horizontal="left" vertical="center" wrapText="1"/>
    </xf>
    <xf numFmtId="0" fontId="23" fillId="2" borderId="171" xfId="2" applyFont="1" applyFill="1" applyBorder="1" applyAlignment="1">
      <alignment horizontal="left" vertical="center" wrapText="1"/>
    </xf>
    <xf numFmtId="0" fontId="23" fillId="2" borderId="12" xfId="2" applyFont="1" applyFill="1" applyBorder="1" applyAlignment="1">
      <alignment horizontal="left" vertical="center" wrapText="1"/>
    </xf>
    <xf numFmtId="0" fontId="23" fillId="2" borderId="18" xfId="2" applyFont="1" applyFill="1" applyBorder="1" applyAlignment="1">
      <alignment horizontal="left" vertical="center" wrapText="1"/>
    </xf>
    <xf numFmtId="0" fontId="25" fillId="0" borderId="172" xfId="0" applyFont="1" applyBorder="1" applyProtection="1">
      <protection locked="0"/>
    </xf>
    <xf numFmtId="0" fontId="23" fillId="2" borderId="23" xfId="2" applyFont="1" applyFill="1" applyBorder="1" applyAlignment="1">
      <alignment horizontal="left" vertical="center" wrapText="1"/>
    </xf>
    <xf numFmtId="0" fontId="25" fillId="0" borderId="25" xfId="0" applyFont="1" applyBorder="1" applyProtection="1">
      <protection locked="0"/>
    </xf>
    <xf numFmtId="16" fontId="25" fillId="5" borderId="169" xfId="0" applyNumberFormat="1" applyFont="1" applyFill="1" applyBorder="1" applyProtection="1">
      <protection locked="0"/>
    </xf>
    <xf numFmtId="0" fontId="25" fillId="5" borderId="173" xfId="0" applyFont="1" applyFill="1" applyBorder="1" applyProtection="1">
      <protection locked="0"/>
    </xf>
    <xf numFmtId="0" fontId="25" fillId="0" borderId="55" xfId="0" applyFont="1" applyBorder="1" applyProtection="1">
      <protection locked="0"/>
    </xf>
    <xf numFmtId="0" fontId="47" fillId="0" borderId="25" xfId="2" applyFont="1" applyBorder="1" applyAlignment="1" applyProtection="1">
      <alignment vertical="center" wrapText="1"/>
      <protection locked="0"/>
    </xf>
    <xf numFmtId="0" fontId="23" fillId="2" borderId="174" xfId="2" applyFont="1" applyFill="1" applyBorder="1" applyAlignment="1">
      <alignment horizontal="left" vertical="center" wrapText="1"/>
    </xf>
    <xf numFmtId="0" fontId="25" fillId="0" borderId="175" xfId="0" applyFont="1" applyBorder="1" applyProtection="1">
      <protection locked="0"/>
    </xf>
    <xf numFmtId="0" fontId="23" fillId="2" borderId="176" xfId="2" applyFont="1" applyFill="1" applyBorder="1" applyAlignment="1">
      <alignment horizontal="left" vertical="center" wrapText="1"/>
    </xf>
    <xf numFmtId="0" fontId="48" fillId="5" borderId="177" xfId="2" applyFont="1" applyFill="1" applyBorder="1" applyAlignment="1" applyProtection="1">
      <alignment vertical="center" wrapText="1"/>
      <protection locked="0"/>
    </xf>
    <xf numFmtId="0" fontId="48" fillId="5" borderId="55" xfId="2" applyFont="1" applyFill="1" applyBorder="1" applyAlignment="1" applyProtection="1">
      <alignment vertical="center" wrapText="1"/>
      <protection locked="0"/>
    </xf>
    <xf numFmtId="0" fontId="48" fillId="5" borderId="172" xfId="2" applyFont="1" applyFill="1" applyBorder="1" applyAlignment="1" applyProtection="1">
      <alignment vertical="center" wrapText="1"/>
      <protection locked="0"/>
    </xf>
    <xf numFmtId="0" fontId="48" fillId="5" borderId="25" xfId="2" applyFont="1" applyFill="1" applyBorder="1" applyAlignment="1" applyProtection="1">
      <alignment vertical="center" wrapText="1"/>
      <protection locked="0"/>
    </xf>
    <xf numFmtId="0" fontId="25" fillId="0" borderId="57" xfId="0" applyFont="1" applyBorder="1" applyProtection="1">
      <protection locked="0"/>
    </xf>
    <xf numFmtId="0" fontId="25" fillId="0" borderId="169" xfId="0" applyFont="1" applyBorder="1" applyProtection="1">
      <protection locked="0"/>
    </xf>
    <xf numFmtId="0" fontId="25" fillId="0" borderId="178" xfId="0" applyFont="1" applyBorder="1" applyProtection="1">
      <protection locked="0"/>
    </xf>
    <xf numFmtId="0" fontId="25" fillId="0" borderId="179" xfId="0" applyFont="1" applyBorder="1" applyProtection="1">
      <protection locked="0"/>
    </xf>
    <xf numFmtId="0" fontId="23" fillId="2" borderId="180" xfId="2" applyFont="1" applyFill="1" applyBorder="1" applyAlignment="1">
      <alignment horizontal="left" vertical="center" wrapText="1"/>
    </xf>
    <xf numFmtId="0" fontId="23" fillId="2" borderId="181" xfId="2" applyFont="1" applyFill="1" applyBorder="1" applyAlignment="1">
      <alignment horizontal="left" vertical="center" wrapText="1"/>
    </xf>
    <xf numFmtId="0" fontId="23" fillId="2" borderId="182" xfId="2" applyFont="1" applyFill="1" applyBorder="1" applyAlignment="1">
      <alignment horizontal="left" vertical="center" wrapText="1"/>
    </xf>
    <xf numFmtId="0" fontId="25" fillId="0" borderId="130" xfId="0" applyFont="1" applyBorder="1" applyProtection="1">
      <protection locked="0"/>
    </xf>
    <xf numFmtId="0" fontId="47" fillId="0" borderId="184" xfId="2" applyFont="1" applyBorder="1" applyAlignment="1" applyProtection="1">
      <alignment vertical="center" wrapText="1"/>
      <protection locked="0"/>
    </xf>
    <xf numFmtId="0" fontId="23" fillId="2" borderId="185" xfId="2" applyFont="1" applyFill="1" applyBorder="1" applyAlignment="1">
      <alignment horizontal="left" vertical="center" wrapText="1"/>
    </xf>
    <xf numFmtId="0" fontId="25" fillId="0" borderId="186" xfId="0" applyFont="1" applyBorder="1" applyProtection="1">
      <protection locked="0"/>
    </xf>
    <xf numFmtId="0" fontId="23" fillId="2" borderId="187" xfId="2" applyFont="1" applyFill="1" applyBorder="1" applyAlignment="1">
      <alignment horizontal="left" vertical="center" wrapText="1"/>
    </xf>
    <xf numFmtId="0" fontId="25" fillId="0" borderId="188" xfId="0" applyFont="1" applyBorder="1" applyProtection="1">
      <protection locked="0"/>
    </xf>
    <xf numFmtId="0" fontId="23" fillId="0" borderId="183" xfId="2" applyFont="1" applyBorder="1" applyAlignment="1" applyProtection="1">
      <alignment horizontal="left" vertical="center" wrapText="1"/>
      <protection locked="0"/>
    </xf>
    <xf numFmtId="0" fontId="108" fillId="5" borderId="15" xfId="0" applyFont="1" applyFill="1" applyBorder="1" applyAlignment="1">
      <alignment vertical="top"/>
    </xf>
    <xf numFmtId="0" fontId="109" fillId="10" borderId="0" xfId="0" applyFont="1" applyFill="1" applyAlignment="1">
      <alignment vertical="top"/>
    </xf>
    <xf numFmtId="0" fontId="85" fillId="8" borderId="0" xfId="1" applyFont="1" applyFill="1" applyAlignment="1">
      <alignment horizontal="left" vertical="top"/>
    </xf>
    <xf numFmtId="0" fontId="85" fillId="8" borderId="0" xfId="5" applyFont="1" applyFill="1" applyAlignment="1">
      <alignment horizontal="left" vertical="top" wrapText="1"/>
    </xf>
    <xf numFmtId="15" fontId="66" fillId="2" borderId="190" xfId="5" applyNumberFormat="1" applyFont="1" applyFill="1" applyBorder="1" applyAlignment="1">
      <alignment horizontal="left" vertical="top"/>
    </xf>
    <xf numFmtId="14" fontId="22" fillId="5" borderId="60" xfId="4" applyNumberFormat="1" applyFont="1" applyFill="1" applyBorder="1" applyAlignment="1" applyProtection="1">
      <alignment vertical="center"/>
      <protection locked="0"/>
    </xf>
    <xf numFmtId="14" fontId="22" fillId="5" borderId="63" xfId="4" applyNumberFormat="1" applyFont="1" applyFill="1" applyBorder="1" applyAlignment="1" applyProtection="1">
      <alignment vertical="center"/>
      <protection locked="0"/>
    </xf>
    <xf numFmtId="9" fontId="85" fillId="4" borderId="143" xfId="12" applyFont="1" applyFill="1" applyBorder="1" applyAlignment="1">
      <alignment horizontal="left" vertical="top" wrapText="1"/>
    </xf>
    <xf numFmtId="15" fontId="85" fillId="4" borderId="143" xfId="5" applyNumberFormat="1" applyFont="1" applyFill="1" applyBorder="1" applyAlignment="1">
      <alignment horizontal="left" vertical="top" wrapText="1"/>
    </xf>
    <xf numFmtId="0" fontId="2" fillId="0" borderId="0" xfId="1" applyAlignment="1">
      <alignment vertical="center" wrapText="1"/>
    </xf>
    <xf numFmtId="0" fontId="2" fillId="0" borderId="26" xfId="5" applyBorder="1" applyAlignment="1">
      <alignment vertical="top"/>
    </xf>
    <xf numFmtId="0" fontId="2" fillId="0" borderId="6" xfId="5" applyBorder="1" applyAlignment="1">
      <alignment vertical="top"/>
    </xf>
    <xf numFmtId="0" fontId="2" fillId="0" borderId="8" xfId="5" applyBorder="1" applyAlignment="1">
      <alignment vertical="top"/>
    </xf>
    <xf numFmtId="0" fontId="2" fillId="0" borderId="0" xfId="5" applyAlignment="1">
      <alignment vertical="top" wrapText="1"/>
    </xf>
    <xf numFmtId="0" fontId="2" fillId="0" borderId="0" xfId="5" applyAlignment="1">
      <alignment vertical="top"/>
    </xf>
    <xf numFmtId="0" fontId="2" fillId="0" borderId="74" xfId="5" applyBorder="1" applyAlignment="1">
      <alignment horizontal="left" vertical="top" wrapText="1"/>
    </xf>
    <xf numFmtId="0" fontId="2" fillId="0" borderId="0" xfId="5" applyAlignment="1">
      <alignment horizontal="left" vertical="top" wrapText="1"/>
    </xf>
    <xf numFmtId="0" fontId="2" fillId="0" borderId="69" xfId="5" applyBorder="1" applyAlignment="1">
      <alignment horizontal="left" vertical="top" wrapText="1"/>
    </xf>
    <xf numFmtId="0" fontId="2" fillId="0" borderId="74" xfId="5" applyBorder="1" applyAlignment="1">
      <alignment vertical="top"/>
    </xf>
    <xf numFmtId="0" fontId="2" fillId="0" borderId="2" xfId="5" applyBorder="1" applyAlignment="1">
      <alignment vertical="top"/>
    </xf>
    <xf numFmtId="0" fontId="2" fillId="0" borderId="3" xfId="5" applyBorder="1" applyAlignment="1">
      <alignment vertical="top"/>
    </xf>
    <xf numFmtId="0" fontId="2" fillId="0" borderId="27" xfId="5" applyBorder="1" applyAlignment="1">
      <alignment vertical="top"/>
    </xf>
    <xf numFmtId="0" fontId="2" fillId="0" borderId="69" xfId="5" applyBorder="1" applyAlignment="1">
      <alignment vertical="top" wrapText="1"/>
    </xf>
    <xf numFmtId="0" fontId="2" fillId="0" borderId="69" xfId="5" applyBorder="1" applyAlignment="1">
      <alignment vertical="top"/>
    </xf>
    <xf numFmtId="0" fontId="2" fillId="0" borderId="3" xfId="5" applyBorder="1" applyAlignment="1">
      <alignment vertical="top" wrapText="1"/>
    </xf>
    <xf numFmtId="0" fontId="77" fillId="0" borderId="15" xfId="1" applyFont="1" applyBorder="1" applyAlignment="1">
      <alignment horizontal="center" vertical="center"/>
    </xf>
    <xf numFmtId="0" fontId="78" fillId="0" borderId="15" xfId="1" applyFont="1" applyBorder="1" applyAlignment="1">
      <alignment horizontal="center" vertical="center"/>
    </xf>
    <xf numFmtId="0" fontId="78" fillId="0" borderId="15" xfId="1" applyFont="1" applyBorder="1" applyAlignment="1">
      <alignment horizontal="center" vertical="center" wrapText="1"/>
    </xf>
    <xf numFmtId="0" fontId="2" fillId="0" borderId="74" xfId="5" applyBorder="1" applyAlignment="1">
      <alignment horizontal="left" vertical="top" wrapText="1"/>
    </xf>
    <xf numFmtId="0" fontId="2" fillId="0" borderId="0" xfId="5" applyAlignment="1">
      <alignment horizontal="left" vertical="top" wrapText="1"/>
    </xf>
    <xf numFmtId="0" fontId="2" fillId="0" borderId="69" xfId="5" applyBorder="1" applyAlignment="1">
      <alignment horizontal="left" vertical="top" wrapText="1"/>
    </xf>
    <xf numFmtId="0" fontId="78" fillId="0" borderId="154" xfId="1" applyFont="1" applyBorder="1" applyAlignment="1">
      <alignment horizontal="center" vertical="center"/>
    </xf>
    <xf numFmtId="0" fontId="2" fillId="0" borderId="0" xfId="5" applyAlignment="1">
      <alignment horizontal="left" vertical="center"/>
    </xf>
    <xf numFmtId="0" fontId="2" fillId="0" borderId="69" xfId="5" applyBorder="1" applyAlignment="1">
      <alignment horizontal="left" vertical="center"/>
    </xf>
    <xf numFmtId="0" fontId="24" fillId="0" borderId="26" xfId="5" applyFont="1" applyBorder="1" applyAlignment="1">
      <alignment horizontal="left" vertical="top" wrapText="1"/>
    </xf>
    <xf numFmtId="0" fontId="24" fillId="0" borderId="6" xfId="5" applyFont="1" applyBorder="1" applyAlignment="1">
      <alignment horizontal="left" vertical="top" wrapText="1"/>
    </xf>
    <xf numFmtId="0" fontId="24" fillId="0" borderId="8" xfId="5" applyFont="1" applyBorder="1" applyAlignment="1">
      <alignment horizontal="left" vertical="top" wrapText="1"/>
    </xf>
    <xf numFmtId="0" fontId="2" fillId="0" borderId="2" xfId="5" applyBorder="1" applyAlignment="1">
      <alignment horizontal="left" vertical="center"/>
    </xf>
    <xf numFmtId="0" fontId="2" fillId="0" borderId="3" xfId="5" applyBorder="1" applyAlignment="1">
      <alignment horizontal="left" vertical="center"/>
    </xf>
    <xf numFmtId="0" fontId="2" fillId="0" borderId="26" xfId="5" applyBorder="1" applyAlignment="1">
      <alignment vertical="top"/>
    </xf>
    <xf numFmtId="0" fontId="2" fillId="0" borderId="6" xfId="5" applyBorder="1" applyAlignment="1">
      <alignment vertical="top"/>
    </xf>
    <xf numFmtId="0" fontId="2" fillId="0" borderId="8" xfId="5" applyBorder="1" applyAlignment="1">
      <alignment vertical="top"/>
    </xf>
    <xf numFmtId="0" fontId="2" fillId="0" borderId="74" xfId="5" applyBorder="1" applyAlignment="1">
      <alignment vertical="top"/>
    </xf>
    <xf numFmtId="0" fontId="2" fillId="0" borderId="0" xfId="5" applyAlignment="1">
      <alignment vertical="top"/>
    </xf>
    <xf numFmtId="0" fontId="2" fillId="0" borderId="6" xfId="5" applyBorder="1" applyAlignment="1">
      <alignment horizontal="left" vertical="top" wrapText="1"/>
    </xf>
    <xf numFmtId="0" fontId="2" fillId="0" borderId="8" xfId="5" applyBorder="1" applyAlignment="1">
      <alignment horizontal="left" vertical="top" wrapText="1"/>
    </xf>
    <xf numFmtId="0" fontId="2" fillId="0" borderId="0" xfId="5" applyAlignment="1">
      <alignment horizontal="center" vertical="top" wrapText="1"/>
    </xf>
    <xf numFmtId="0" fontId="2" fillId="0" borderId="69" xfId="5" applyBorder="1" applyAlignment="1">
      <alignment horizontal="center" vertical="top" wrapText="1"/>
    </xf>
    <xf numFmtId="0" fontId="27" fillId="8" borderId="33" xfId="5" applyFont="1" applyFill="1" applyBorder="1" applyAlignment="1">
      <alignment horizontal="left" vertical="top" wrapText="1"/>
    </xf>
    <xf numFmtId="0" fontId="27" fillId="8" borderId="138" xfId="5" applyFont="1" applyFill="1" applyBorder="1" applyAlignment="1">
      <alignment horizontal="left" vertical="top" wrapText="1"/>
    </xf>
    <xf numFmtId="0" fontId="27" fillId="8" borderId="17" xfId="5" applyFont="1" applyFill="1" applyBorder="1" applyAlignment="1">
      <alignment horizontal="left" vertical="top" wrapText="1"/>
    </xf>
    <xf numFmtId="15" fontId="41" fillId="4" borderId="20" xfId="5" applyNumberFormat="1" applyFont="1" applyFill="1" applyBorder="1" applyAlignment="1">
      <alignment horizontal="left" vertical="top"/>
    </xf>
    <xf numFmtId="15" fontId="41" fillId="4" borderId="69" xfId="5" applyNumberFormat="1" applyFont="1" applyFill="1" applyBorder="1" applyAlignment="1">
      <alignment horizontal="left" vertical="top"/>
    </xf>
    <xf numFmtId="0" fontId="41" fillId="4" borderId="32" xfId="1" applyFont="1" applyFill="1" applyBorder="1" applyAlignment="1">
      <alignment horizontal="left" vertical="top"/>
    </xf>
    <xf numFmtId="0" fontId="41" fillId="4" borderId="9" xfId="1" applyFont="1" applyFill="1" applyBorder="1" applyAlignment="1">
      <alignment horizontal="left" vertical="top"/>
    </xf>
    <xf numFmtId="0" fontId="41" fillId="4" borderId="11" xfId="1" applyFont="1" applyFill="1" applyBorder="1" applyAlignment="1">
      <alignment horizontal="left" vertical="top"/>
    </xf>
    <xf numFmtId="0" fontId="41" fillId="4" borderId="33" xfId="1" applyFont="1" applyFill="1" applyBorder="1" applyAlignment="1">
      <alignment horizontal="left" vertical="top"/>
    </xf>
    <xf numFmtId="0" fontId="41" fillId="4" borderId="138" xfId="1" applyFont="1" applyFill="1" applyBorder="1" applyAlignment="1">
      <alignment horizontal="left" vertical="top"/>
    </xf>
    <xf numFmtId="0" fontId="41" fillId="4" borderId="17" xfId="1" applyFont="1" applyFill="1" applyBorder="1" applyAlignment="1">
      <alignment horizontal="left" vertical="top"/>
    </xf>
    <xf numFmtId="0" fontId="41" fillId="4" borderId="26" xfId="5" applyFont="1" applyFill="1" applyBorder="1" applyAlignment="1">
      <alignment horizontal="left" vertical="top" wrapText="1"/>
    </xf>
    <xf numFmtId="0" fontId="41" fillId="4" borderId="74" xfId="5" applyFont="1" applyFill="1" applyBorder="1" applyAlignment="1">
      <alignment horizontal="left" vertical="top" wrapText="1"/>
    </xf>
    <xf numFmtId="0" fontId="41" fillId="4" borderId="27" xfId="5" applyFont="1" applyFill="1" applyBorder="1" applyAlignment="1">
      <alignment horizontal="left" vertical="top" wrapText="1"/>
    </xf>
    <xf numFmtId="15" fontId="41" fillId="4" borderId="142" xfId="5" applyNumberFormat="1" applyFont="1" applyFill="1" applyBorder="1" applyAlignment="1">
      <alignment horizontal="left" vertical="top" wrapText="1"/>
    </xf>
    <xf numFmtId="15" fontId="41" fillId="4" borderId="139" xfId="5" applyNumberFormat="1" applyFont="1" applyFill="1" applyBorder="1" applyAlignment="1">
      <alignment horizontal="left" vertical="top" wrapText="1"/>
    </xf>
    <xf numFmtId="15" fontId="41" fillId="4" borderId="140" xfId="5" applyNumberFormat="1" applyFont="1" applyFill="1" applyBorder="1" applyAlignment="1">
      <alignment horizontal="left" vertical="top" wrapText="1"/>
    </xf>
    <xf numFmtId="0" fontId="41" fillId="4" borderId="33" xfId="5" applyFont="1" applyFill="1" applyBorder="1" applyAlignment="1">
      <alignment horizontal="left" vertical="top"/>
    </xf>
    <xf numFmtId="0" fontId="41" fillId="4" borderId="138" xfId="5" applyFont="1" applyFill="1" applyBorder="1" applyAlignment="1">
      <alignment horizontal="left" vertical="top"/>
    </xf>
    <xf numFmtId="0" fontId="41" fillId="4" borderId="17" xfId="5" applyFont="1" applyFill="1" applyBorder="1" applyAlignment="1">
      <alignment horizontal="left" vertical="top"/>
    </xf>
    <xf numFmtId="15" fontId="41" fillId="4" borderId="33" xfId="5" applyNumberFormat="1" applyFont="1" applyFill="1" applyBorder="1" applyAlignment="1">
      <alignment horizontal="left" vertical="top" wrapText="1"/>
    </xf>
    <xf numFmtId="15" fontId="41" fillId="4" borderId="138" xfId="5" applyNumberFormat="1" applyFont="1" applyFill="1" applyBorder="1" applyAlignment="1">
      <alignment horizontal="left" vertical="top" wrapText="1"/>
    </xf>
    <xf numFmtId="15" fontId="41" fillId="4" borderId="17" xfId="5" applyNumberFormat="1" applyFont="1" applyFill="1" applyBorder="1" applyAlignment="1">
      <alignment horizontal="left" vertical="top" wrapText="1"/>
    </xf>
    <xf numFmtId="0" fontId="27" fillId="8" borderId="35" xfId="5" applyFont="1" applyFill="1" applyBorder="1" applyAlignment="1">
      <alignment horizontal="left" vertical="top" wrapText="1"/>
    </xf>
    <xf numFmtId="0" fontId="27" fillId="8" borderId="22" xfId="5" applyFont="1" applyFill="1" applyBorder="1" applyAlignment="1">
      <alignment horizontal="left" vertical="top" wrapText="1"/>
    </xf>
    <xf numFmtId="0" fontId="27" fillId="8" borderId="34" xfId="5" applyFont="1" applyFill="1" applyBorder="1" applyAlignment="1">
      <alignment horizontal="left" vertical="top" wrapText="1"/>
    </xf>
    <xf numFmtId="14" fontId="27" fillId="8" borderId="61" xfId="5" applyNumberFormat="1" applyFont="1" applyFill="1" applyBorder="1" applyAlignment="1">
      <alignment horizontal="left" vertical="top" wrapText="1"/>
    </xf>
    <xf numFmtId="14" fontId="27" fillId="8" borderId="17" xfId="5" applyNumberFormat="1" applyFont="1" applyFill="1" applyBorder="1" applyAlignment="1">
      <alignment horizontal="left" vertical="top" wrapText="1"/>
    </xf>
    <xf numFmtId="0" fontId="41" fillId="4" borderId="59" xfId="5" applyFont="1" applyFill="1" applyBorder="1" applyAlignment="1">
      <alignment horizontal="left" vertical="top" wrapText="1"/>
    </xf>
    <xf numFmtId="0" fontId="41" fillId="4" borderId="145" xfId="5" applyFont="1" applyFill="1" applyBorder="1" applyAlignment="1">
      <alignment horizontal="left" vertical="top" wrapText="1"/>
    </xf>
    <xf numFmtId="0" fontId="41" fillId="4" borderId="146" xfId="5" applyFont="1" applyFill="1" applyBorder="1" applyAlignment="1">
      <alignment horizontal="left" vertical="top" wrapText="1"/>
    </xf>
    <xf numFmtId="0" fontId="27" fillId="8" borderId="74" xfId="5" applyFont="1" applyFill="1" applyBorder="1" applyAlignment="1">
      <alignment horizontal="left" vertical="top" wrapText="1"/>
    </xf>
    <xf numFmtId="0" fontId="27" fillId="8" borderId="0" xfId="5" applyFont="1" applyFill="1" applyAlignment="1">
      <alignment horizontal="left" vertical="top" wrapText="1"/>
    </xf>
    <xf numFmtId="0" fontId="27" fillId="8" borderId="69" xfId="5" applyFont="1" applyFill="1" applyBorder="1" applyAlignment="1">
      <alignment horizontal="left" vertical="top" wrapText="1"/>
    </xf>
    <xf numFmtId="15" fontId="41" fillId="4" borderId="32" xfId="5" applyNumberFormat="1" applyFont="1" applyFill="1" applyBorder="1" applyAlignment="1">
      <alignment horizontal="left" vertical="top" wrapText="1"/>
    </xf>
    <xf numFmtId="15" fontId="41" fillId="4" borderId="9" xfId="5" applyNumberFormat="1" applyFont="1" applyFill="1" applyBorder="1" applyAlignment="1">
      <alignment horizontal="left" vertical="top" wrapText="1"/>
    </xf>
    <xf numFmtId="15" fontId="41" fillId="4" borderId="11" xfId="5" applyNumberFormat="1" applyFont="1" applyFill="1" applyBorder="1" applyAlignment="1">
      <alignment horizontal="left" vertical="top" wrapText="1"/>
    </xf>
    <xf numFmtId="15" fontId="41" fillId="4" borderId="16" xfId="5" applyNumberFormat="1" applyFont="1" applyFill="1" applyBorder="1" applyAlignment="1">
      <alignment horizontal="left" vertical="top" wrapText="1"/>
    </xf>
    <xf numFmtId="15" fontId="41" fillId="4" borderId="61" xfId="5" applyNumberFormat="1" applyFont="1" applyFill="1" applyBorder="1" applyAlignment="1">
      <alignment horizontal="left" vertical="top" wrapText="1"/>
    </xf>
    <xf numFmtId="0" fontId="27" fillId="8" borderId="21" xfId="5" applyFont="1" applyFill="1" applyBorder="1" applyAlignment="1">
      <alignment horizontal="left" vertical="top" wrapText="1"/>
    </xf>
    <xf numFmtId="0" fontId="27" fillId="8" borderId="63" xfId="5" applyFont="1" applyFill="1" applyBorder="1" applyAlignment="1">
      <alignment horizontal="left" vertical="top" wrapText="1"/>
    </xf>
    <xf numFmtId="15" fontId="41" fillId="4" borderId="143" xfId="5" applyNumberFormat="1" applyFont="1" applyFill="1" applyBorder="1" applyAlignment="1">
      <alignment horizontal="left" vertical="top" wrapText="1"/>
    </xf>
    <xf numFmtId="0" fontId="27" fillId="8" borderId="66" xfId="5" applyFont="1" applyFill="1" applyBorder="1" applyAlignment="1">
      <alignment horizontal="left" vertical="top" wrapText="1"/>
    </xf>
    <xf numFmtId="15" fontId="41" fillId="4" borderId="58" xfId="5" applyNumberFormat="1" applyFont="1" applyFill="1" applyBorder="1" applyAlignment="1">
      <alignment horizontal="left" vertical="top" wrapText="1"/>
    </xf>
    <xf numFmtId="15" fontId="41" fillId="4" borderId="148" xfId="5" applyNumberFormat="1" applyFont="1" applyFill="1" applyBorder="1" applyAlignment="1">
      <alignment horizontal="left" vertical="top" wrapText="1"/>
    </xf>
    <xf numFmtId="15" fontId="41" fillId="4" borderId="36" xfId="5" applyNumberFormat="1" applyFont="1" applyFill="1" applyBorder="1" applyAlignment="1">
      <alignment horizontal="left" vertical="top" wrapText="1"/>
    </xf>
    <xf numFmtId="0" fontId="24" fillId="5" borderId="32" xfId="1" applyFont="1" applyFill="1" applyBorder="1" applyAlignment="1">
      <alignment horizontal="left" vertical="top"/>
    </xf>
    <xf numFmtId="0" fontId="24" fillId="5" borderId="9" xfId="1" applyFont="1" applyFill="1" applyBorder="1" applyAlignment="1">
      <alignment horizontal="left" vertical="top"/>
    </xf>
    <xf numFmtId="0" fontId="24" fillId="5" borderId="11" xfId="1" applyFont="1" applyFill="1" applyBorder="1" applyAlignment="1">
      <alignment horizontal="left" vertical="top"/>
    </xf>
    <xf numFmtId="0" fontId="24" fillId="5" borderId="33" xfId="1" applyFont="1" applyFill="1" applyBorder="1" applyAlignment="1">
      <alignment horizontal="left" vertical="top"/>
    </xf>
    <xf numFmtId="0" fontId="24" fillId="5" borderId="138" xfId="1" applyFont="1" applyFill="1" applyBorder="1" applyAlignment="1">
      <alignment horizontal="left" vertical="top"/>
    </xf>
    <xf numFmtId="0" fontId="24" fillId="5" borderId="17" xfId="1" applyFont="1" applyFill="1" applyBorder="1" applyAlignment="1">
      <alignment horizontal="left" vertical="top"/>
    </xf>
    <xf numFmtId="0" fontId="66" fillId="2" borderId="26" xfId="5" applyFont="1" applyFill="1" applyBorder="1" applyAlignment="1">
      <alignment horizontal="left" vertical="top" wrapText="1"/>
    </xf>
    <xf numFmtId="0" fontId="66" fillId="2" borderId="74" xfId="5" applyFont="1" applyFill="1" applyBorder="1" applyAlignment="1">
      <alignment horizontal="left" vertical="top" wrapText="1"/>
    </xf>
    <xf numFmtId="0" fontId="66" fillId="2" borderId="27" xfId="5" applyFont="1" applyFill="1" applyBorder="1" applyAlignment="1">
      <alignment horizontal="left" vertical="top" wrapText="1"/>
    </xf>
    <xf numFmtId="15" fontId="24" fillId="2" borderId="142" xfId="5" applyNumberFormat="1" applyFont="1" applyFill="1" applyBorder="1" applyAlignment="1">
      <alignment horizontal="left" vertical="top" wrapText="1"/>
    </xf>
    <xf numFmtId="15" fontId="24" fillId="2" borderId="139" xfId="5" applyNumberFormat="1" applyFont="1" applyFill="1" applyBorder="1" applyAlignment="1">
      <alignment horizontal="left" vertical="top" wrapText="1"/>
    </xf>
    <xf numFmtId="15" fontId="24" fillId="2" borderId="140" xfId="5" applyNumberFormat="1" applyFont="1" applyFill="1" applyBorder="1" applyAlignment="1">
      <alignment horizontal="left" vertical="top" wrapText="1"/>
    </xf>
    <xf numFmtId="0" fontId="2" fillId="0" borderId="33" xfId="5" applyBorder="1" applyAlignment="1" applyProtection="1">
      <alignment horizontal="left" vertical="top" wrapText="1"/>
      <protection locked="0"/>
    </xf>
    <xf numFmtId="0" fontId="2" fillId="0" borderId="138" xfId="5" applyBorder="1" applyAlignment="1" applyProtection="1">
      <alignment horizontal="left" vertical="top" wrapText="1"/>
      <protection locked="0"/>
    </xf>
    <xf numFmtId="0" fontId="2" fillId="0" borderId="17" xfId="5" applyBorder="1" applyAlignment="1" applyProtection="1">
      <alignment horizontal="left" vertical="top" wrapText="1"/>
      <protection locked="0"/>
    </xf>
    <xf numFmtId="0" fontId="24" fillId="2" borderId="33" xfId="5" applyFont="1" applyFill="1" applyBorder="1" applyAlignment="1">
      <alignment horizontal="left" vertical="top"/>
    </xf>
    <xf numFmtId="0" fontId="24" fillId="2" borderId="138" xfId="5" applyFont="1" applyFill="1" applyBorder="1" applyAlignment="1">
      <alignment horizontal="left" vertical="top"/>
    </xf>
    <xf numFmtId="0" fontId="24" fillId="2" borderId="17" xfId="5" applyFont="1" applyFill="1" applyBorder="1" applyAlignment="1">
      <alignment horizontal="left" vertical="top"/>
    </xf>
    <xf numFmtId="15" fontId="24" fillId="2" borderId="33" xfId="5" applyNumberFormat="1" applyFont="1" applyFill="1" applyBorder="1" applyAlignment="1">
      <alignment horizontal="left" vertical="top" wrapText="1"/>
    </xf>
    <xf numFmtId="15" fontId="24" fillId="2" borderId="138" xfId="5" applyNumberFormat="1" applyFont="1" applyFill="1" applyBorder="1" applyAlignment="1">
      <alignment horizontal="left" vertical="top" wrapText="1"/>
    </xf>
    <xf numFmtId="15" fontId="24" fillId="2" borderId="17" xfId="5" applyNumberFormat="1" applyFont="1" applyFill="1" applyBorder="1" applyAlignment="1">
      <alignment horizontal="left" vertical="top" wrapText="1"/>
    </xf>
    <xf numFmtId="15" fontId="66" fillId="2" borderId="32" xfId="5" applyNumberFormat="1" applyFont="1" applyFill="1" applyBorder="1" applyAlignment="1">
      <alignment horizontal="left" vertical="top" wrapText="1"/>
    </xf>
    <xf numFmtId="15" fontId="66" fillId="2" borderId="9" xfId="5" applyNumberFormat="1" applyFont="1" applyFill="1" applyBorder="1" applyAlignment="1">
      <alignment horizontal="left" vertical="top" wrapText="1"/>
    </xf>
    <xf numFmtId="15" fontId="66" fillId="2" borderId="11" xfId="5" applyNumberFormat="1" applyFont="1" applyFill="1" applyBorder="1" applyAlignment="1">
      <alignment horizontal="left" vertical="top" wrapText="1"/>
    </xf>
    <xf numFmtId="15" fontId="66" fillId="2" borderId="33" xfId="5" applyNumberFormat="1" applyFont="1" applyFill="1" applyBorder="1" applyAlignment="1">
      <alignment horizontal="left" vertical="top" wrapText="1"/>
    </xf>
    <xf numFmtId="15" fontId="66" fillId="2" borderId="16" xfId="5" applyNumberFormat="1" applyFont="1" applyFill="1" applyBorder="1" applyAlignment="1">
      <alignment horizontal="left" vertical="top" wrapText="1"/>
    </xf>
    <xf numFmtId="15" fontId="66" fillId="2" borderId="61" xfId="5" applyNumberFormat="1" applyFont="1" applyFill="1" applyBorder="1" applyAlignment="1">
      <alignment horizontal="left" vertical="top" wrapText="1"/>
    </xf>
    <xf numFmtId="15" fontId="66" fillId="2" borderId="17" xfId="5" applyNumberFormat="1" applyFont="1" applyFill="1" applyBorder="1" applyAlignment="1">
      <alignment horizontal="left" vertical="top" wrapText="1"/>
    </xf>
    <xf numFmtId="15" fontId="66" fillId="2" borderId="138" xfId="5" applyNumberFormat="1" applyFont="1" applyFill="1" applyBorder="1" applyAlignment="1">
      <alignment horizontal="left" vertical="top" wrapText="1"/>
    </xf>
    <xf numFmtId="15" fontId="66" fillId="2" borderId="20" xfId="5" applyNumberFormat="1" applyFont="1" applyFill="1" applyBorder="1" applyAlignment="1">
      <alignment horizontal="left" vertical="top"/>
    </xf>
    <xf numFmtId="15" fontId="66" fillId="2" borderId="69" xfId="5" applyNumberFormat="1" applyFont="1" applyFill="1" applyBorder="1" applyAlignment="1">
      <alignment horizontal="left" vertical="top"/>
    </xf>
    <xf numFmtId="14" fontId="2" fillId="0" borderId="61" xfId="5" applyNumberFormat="1" applyBorder="1" applyAlignment="1" applyProtection="1">
      <alignment horizontal="left" vertical="top" wrapText="1"/>
      <protection locked="0"/>
    </xf>
    <xf numFmtId="14" fontId="2" fillId="0" borderId="17" xfId="5" applyNumberFormat="1" applyBorder="1" applyAlignment="1" applyProtection="1">
      <alignment horizontal="left" vertical="top" wrapText="1"/>
      <protection locked="0"/>
    </xf>
    <xf numFmtId="0" fontId="66" fillId="2" borderId="59" xfId="5" applyFont="1" applyFill="1" applyBorder="1" applyAlignment="1">
      <alignment horizontal="left" vertical="top" wrapText="1"/>
    </xf>
    <xf numFmtId="0" fontId="66" fillId="2" borderId="145" xfId="5" applyFont="1" applyFill="1" applyBorder="1" applyAlignment="1">
      <alignment horizontal="left" vertical="top" wrapText="1"/>
    </xf>
    <xf numFmtId="0" fontId="66" fillId="2" borderId="146" xfId="5" applyFont="1" applyFill="1" applyBorder="1" applyAlignment="1">
      <alignment horizontal="left" vertical="top" wrapText="1"/>
    </xf>
    <xf numFmtId="0" fontId="67" fillId="5" borderId="74" xfId="5" applyFont="1" applyFill="1" applyBorder="1" applyAlignment="1" applyProtection="1">
      <alignment horizontal="left" vertical="top" wrapText="1"/>
      <protection locked="0"/>
    </xf>
    <xf numFmtId="0" fontId="67" fillId="5" borderId="0" xfId="5" applyFont="1" applyFill="1" applyAlignment="1" applyProtection="1">
      <alignment horizontal="left" vertical="top" wrapText="1"/>
      <protection locked="0"/>
    </xf>
    <xf numFmtId="0" fontId="67" fillId="5" borderId="69" xfId="5" applyFont="1" applyFill="1" applyBorder="1" applyAlignment="1" applyProtection="1">
      <alignment horizontal="left" vertical="top" wrapText="1"/>
      <protection locked="0"/>
    </xf>
    <xf numFmtId="15" fontId="24" fillId="2" borderId="32" xfId="5" applyNumberFormat="1" applyFont="1" applyFill="1" applyBorder="1" applyAlignment="1">
      <alignment horizontal="left" vertical="top" wrapText="1"/>
    </xf>
    <xf numFmtId="15" fontId="24" fillId="2" borderId="9" xfId="5" applyNumberFormat="1" applyFont="1" applyFill="1" applyBorder="1" applyAlignment="1">
      <alignment horizontal="left" vertical="top" wrapText="1"/>
    </xf>
    <xf numFmtId="15" fontId="24" fillId="2" borderId="11" xfId="5" applyNumberFormat="1" applyFont="1" applyFill="1" applyBorder="1" applyAlignment="1">
      <alignment horizontal="left" vertical="top" wrapText="1"/>
    </xf>
    <xf numFmtId="15" fontId="66" fillId="2" borderId="143" xfId="5" applyNumberFormat="1" applyFont="1" applyFill="1" applyBorder="1" applyAlignment="1">
      <alignment horizontal="left" vertical="top" wrapText="1"/>
    </xf>
    <xf numFmtId="15" fontId="66" fillId="2" borderId="139" xfId="5" applyNumberFormat="1" applyFont="1" applyFill="1" applyBorder="1" applyAlignment="1">
      <alignment horizontal="left" vertical="top" wrapText="1"/>
    </xf>
    <xf numFmtId="15" fontId="66" fillId="2" borderId="140" xfId="5" applyNumberFormat="1" applyFont="1" applyFill="1" applyBorder="1" applyAlignment="1">
      <alignment horizontal="left" vertical="top" wrapText="1"/>
    </xf>
    <xf numFmtId="0" fontId="67" fillId="5" borderId="66" xfId="5" applyFont="1" applyFill="1" applyBorder="1" applyAlignment="1" applyProtection="1">
      <alignment horizontal="left" vertical="top" wrapText="1"/>
      <protection locked="0"/>
    </xf>
    <xf numFmtId="0" fontId="67" fillId="5" borderId="22" xfId="5" applyFont="1" applyFill="1" applyBorder="1" applyAlignment="1" applyProtection="1">
      <alignment horizontal="left" vertical="top" wrapText="1"/>
      <protection locked="0"/>
    </xf>
    <xf numFmtId="0" fontId="67" fillId="5" borderId="34" xfId="5" applyFont="1" applyFill="1" applyBorder="1" applyAlignment="1" applyProtection="1">
      <alignment horizontal="left" vertical="top" wrapText="1"/>
      <protection locked="0"/>
    </xf>
    <xf numFmtId="0" fontId="67" fillId="5" borderId="21" xfId="5" applyFont="1" applyFill="1" applyBorder="1" applyAlignment="1" applyProtection="1">
      <alignment horizontal="left" vertical="top" wrapText="1"/>
      <protection locked="0"/>
    </xf>
    <xf numFmtId="0" fontId="67" fillId="5" borderId="63" xfId="5" applyFont="1" applyFill="1" applyBorder="1" applyAlignment="1" applyProtection="1">
      <alignment horizontal="left" vertical="top" wrapText="1"/>
      <protection locked="0"/>
    </xf>
    <xf numFmtId="15" fontId="24" fillId="2" borderId="58" xfId="5" applyNumberFormat="1" applyFont="1" applyFill="1" applyBorder="1" applyAlignment="1">
      <alignment horizontal="left" vertical="top" wrapText="1"/>
    </xf>
    <xf numFmtId="15" fontId="24" fillId="2" borderId="148" xfId="5" applyNumberFormat="1" applyFont="1" applyFill="1" applyBorder="1" applyAlignment="1">
      <alignment horizontal="left" vertical="top" wrapText="1"/>
    </xf>
    <xf numFmtId="15" fontId="24" fillId="2" borderId="36" xfId="5" applyNumberFormat="1" applyFont="1" applyFill="1" applyBorder="1" applyAlignment="1">
      <alignment horizontal="left" vertical="top" wrapText="1"/>
    </xf>
    <xf numFmtId="0" fontId="24" fillId="5" borderId="107" xfId="10" applyFont="1" applyFill="1" applyBorder="1" applyAlignment="1" applyProtection="1">
      <alignment horizontal="center" vertical="top" wrapText="1"/>
      <protection locked="0"/>
    </xf>
    <xf numFmtId="0" fontId="24" fillId="5" borderId="104" xfId="10" applyFont="1" applyFill="1" applyBorder="1" applyAlignment="1" applyProtection="1">
      <alignment horizontal="center" vertical="top" wrapText="1"/>
      <protection locked="0"/>
    </xf>
    <xf numFmtId="0" fontId="24" fillId="5" borderId="108" xfId="10" applyFont="1" applyFill="1" applyBorder="1" applyAlignment="1" applyProtection="1">
      <alignment horizontal="center" vertical="top" wrapText="1"/>
      <protection locked="0"/>
    </xf>
    <xf numFmtId="0" fontId="24" fillId="5" borderId="105" xfId="10" applyFont="1" applyFill="1" applyBorder="1" applyAlignment="1" applyProtection="1">
      <alignment horizontal="center" vertical="top" wrapText="1"/>
      <protection locked="0"/>
    </xf>
    <xf numFmtId="0" fontId="24" fillId="5" borderId="113" xfId="10" applyFont="1" applyFill="1" applyBorder="1" applyAlignment="1" applyProtection="1">
      <alignment horizontal="center" vertical="top" wrapText="1"/>
      <protection locked="0"/>
    </xf>
    <xf numFmtId="0" fontId="24" fillId="5" borderId="114" xfId="10" applyFont="1" applyFill="1" applyBorder="1" applyAlignment="1" applyProtection="1">
      <alignment horizontal="center" vertical="top" wrapText="1"/>
      <protection locked="0"/>
    </xf>
    <xf numFmtId="0" fontId="24" fillId="7" borderId="113" xfId="10" applyFont="1" applyFill="1" applyBorder="1" applyAlignment="1" applyProtection="1">
      <alignment horizontal="center" vertical="top" wrapText="1"/>
      <protection locked="0"/>
    </xf>
    <xf numFmtId="0" fontId="24" fillId="7" borderId="114" xfId="10" applyFont="1" applyFill="1" applyBorder="1" applyAlignment="1" applyProtection="1">
      <alignment horizontal="center" vertical="top" wrapText="1"/>
      <protection locked="0"/>
    </xf>
    <xf numFmtId="0" fontId="24" fillId="5" borderId="116" xfId="10" applyFont="1" applyFill="1" applyBorder="1" applyAlignment="1" applyProtection="1">
      <alignment horizontal="center" vertical="top" wrapText="1"/>
      <protection locked="0"/>
    </xf>
    <xf numFmtId="0" fontId="24" fillId="5" borderId="117" xfId="10" applyFont="1" applyFill="1" applyBorder="1" applyAlignment="1" applyProtection="1">
      <alignment horizontal="center" vertical="top" wrapText="1"/>
      <protection locked="0"/>
    </xf>
    <xf numFmtId="0" fontId="24" fillId="5" borderId="101" xfId="10" applyFont="1" applyFill="1" applyBorder="1" applyAlignment="1">
      <alignment horizontal="left" vertical="top" wrapText="1"/>
    </xf>
    <xf numFmtId="0" fontId="24" fillId="5" borderId="104" xfId="10" applyFont="1" applyFill="1" applyBorder="1" applyAlignment="1">
      <alignment horizontal="left" vertical="top" wrapText="1"/>
    </xf>
    <xf numFmtId="0" fontId="24" fillId="5" borderId="102" xfId="10" applyFont="1" applyFill="1" applyBorder="1" applyAlignment="1">
      <alignment horizontal="left" vertical="top" wrapText="1"/>
    </xf>
    <xf numFmtId="0" fontId="24" fillId="5" borderId="105" xfId="10" applyFont="1" applyFill="1" applyBorder="1" applyAlignment="1">
      <alignment horizontal="left" vertical="top" wrapText="1"/>
    </xf>
    <xf numFmtId="0" fontId="24" fillId="5" borderId="109" xfId="10" applyFont="1" applyFill="1" applyBorder="1" applyAlignment="1">
      <alignment horizontal="left" vertical="top" wrapText="1"/>
    </xf>
    <xf numFmtId="0" fontId="24" fillId="5" borderId="110" xfId="10" applyFont="1" applyFill="1" applyBorder="1" applyAlignment="1">
      <alignment horizontal="left" vertical="top" wrapText="1"/>
    </xf>
    <xf numFmtId="0" fontId="24" fillId="5" borderId="112" xfId="10" applyFont="1" applyFill="1" applyBorder="1" applyAlignment="1">
      <alignment horizontal="left" vertical="top" wrapText="1"/>
    </xf>
    <xf numFmtId="0" fontId="24" fillId="5" borderId="113" xfId="10" applyFont="1" applyFill="1" applyBorder="1" applyAlignment="1">
      <alignment horizontal="left" vertical="top" wrapText="1"/>
    </xf>
    <xf numFmtId="0" fontId="24" fillId="7" borderId="112" xfId="10" applyFont="1" applyFill="1" applyBorder="1" applyAlignment="1">
      <alignment horizontal="left" vertical="top" wrapText="1"/>
    </xf>
    <xf numFmtId="0" fontId="24" fillId="7" borderId="113" xfId="10" applyFont="1" applyFill="1" applyBorder="1" applyAlignment="1">
      <alignment horizontal="left" vertical="top" wrapText="1"/>
    </xf>
    <xf numFmtId="0" fontId="24" fillId="5" borderId="115" xfId="10" applyFont="1" applyFill="1" applyBorder="1" applyAlignment="1">
      <alignment horizontal="left" vertical="top" wrapText="1"/>
    </xf>
    <xf numFmtId="0" fontId="24" fillId="5" borderId="116" xfId="10" applyFont="1" applyFill="1" applyBorder="1" applyAlignment="1">
      <alignment horizontal="left" vertical="top" wrapText="1"/>
    </xf>
    <xf numFmtId="0" fontId="24" fillId="5" borderId="106" xfId="10" applyFont="1" applyFill="1" applyBorder="1" applyAlignment="1" applyProtection="1">
      <alignment horizontal="center" vertical="top" wrapText="1"/>
      <protection locked="0"/>
    </xf>
    <xf numFmtId="0" fontId="24" fillId="5" borderId="103" xfId="10" applyFont="1" applyFill="1" applyBorder="1" applyAlignment="1" applyProtection="1">
      <alignment horizontal="center" vertical="top" wrapText="1"/>
      <protection locked="0"/>
    </xf>
    <xf numFmtId="0" fontId="53" fillId="5" borderId="91" xfId="9" applyFont="1" applyFill="1" applyBorder="1" applyAlignment="1">
      <alignment horizontal="center" vertical="center" wrapText="1"/>
    </xf>
    <xf numFmtId="0" fontId="53" fillId="5" borderId="94" xfId="9" applyFont="1" applyFill="1" applyBorder="1" applyAlignment="1">
      <alignment horizontal="center" vertical="center" wrapText="1"/>
    </xf>
    <xf numFmtId="0" fontId="53" fillId="5" borderId="95" xfId="9" applyFont="1" applyFill="1" applyBorder="1" applyAlignment="1">
      <alignment horizontal="center" vertical="center" wrapText="1"/>
    </xf>
    <xf numFmtId="0" fontId="24" fillId="5" borderId="100" xfId="10" applyFont="1" applyFill="1" applyBorder="1" applyAlignment="1">
      <alignment horizontal="left" vertical="top" wrapText="1"/>
    </xf>
    <xf numFmtId="0" fontId="24" fillId="5" borderId="103" xfId="10" applyFont="1" applyFill="1" applyBorder="1" applyAlignment="1">
      <alignment horizontal="left" vertical="top" wrapText="1"/>
    </xf>
    <xf numFmtId="0" fontId="24" fillId="5" borderId="149" xfId="10" applyFont="1" applyFill="1" applyBorder="1" applyAlignment="1" applyProtection="1">
      <alignment horizontal="center" vertical="top" wrapText="1"/>
      <protection locked="0"/>
    </xf>
    <xf numFmtId="0" fontId="24" fillId="6" borderId="58" xfId="2" applyFont="1" applyFill="1" applyBorder="1" applyAlignment="1">
      <alignment horizontal="center" vertical="center" wrapText="1"/>
    </xf>
    <xf numFmtId="0" fontId="24" fillId="6" borderId="36" xfId="2" applyFont="1" applyFill="1" applyBorder="1" applyAlignment="1">
      <alignment horizontal="center" vertical="center" wrapText="1"/>
    </xf>
    <xf numFmtId="0" fontId="24" fillId="6" borderId="38" xfId="2" applyFont="1" applyFill="1" applyBorder="1" applyAlignment="1">
      <alignment horizontal="center" vertical="center" wrapText="1"/>
    </xf>
    <xf numFmtId="0" fontId="24" fillId="6" borderId="75" xfId="2" applyFont="1" applyFill="1" applyBorder="1" applyAlignment="1">
      <alignment horizontal="center" vertical="center" wrapText="1"/>
    </xf>
    <xf numFmtId="0" fontId="51" fillId="5" borderId="29" xfId="2" applyFont="1" applyFill="1" applyBorder="1" applyAlignment="1" applyProtection="1">
      <alignment horizontal="center" vertical="center" wrapText="1"/>
      <protection locked="0"/>
    </xf>
    <xf numFmtId="0" fontId="51" fillId="5" borderId="37" xfId="2" applyFont="1" applyFill="1" applyBorder="1" applyAlignment="1" applyProtection="1">
      <alignment horizontal="center" vertical="center" wrapText="1"/>
      <protection locked="0"/>
    </xf>
    <xf numFmtId="0" fontId="51" fillId="5" borderId="54" xfId="2" applyFont="1" applyFill="1" applyBorder="1" applyAlignment="1" applyProtection="1">
      <alignment horizontal="center" vertical="center" wrapText="1"/>
      <protection locked="0"/>
    </xf>
    <xf numFmtId="0" fontId="51" fillId="5" borderId="86" xfId="2" applyFont="1" applyFill="1" applyBorder="1" applyAlignment="1" applyProtection="1">
      <alignment horizontal="center" vertical="center" wrapText="1"/>
      <protection locked="0"/>
    </xf>
    <xf numFmtId="0" fontId="24" fillId="5" borderId="110" xfId="10" applyFont="1" applyFill="1" applyBorder="1" applyAlignment="1" applyProtection="1">
      <alignment horizontal="center" vertical="top" wrapText="1"/>
      <protection locked="0"/>
    </xf>
    <xf numFmtId="0" fontId="24" fillId="5" borderId="111" xfId="10" applyFont="1" applyFill="1" applyBorder="1" applyAlignment="1" applyProtection="1">
      <alignment horizontal="center" vertical="top" wrapText="1"/>
      <protection locked="0"/>
    </xf>
    <xf numFmtId="0" fontId="22" fillId="3" borderId="35" xfId="2" applyFont="1" applyFill="1" applyBorder="1" applyAlignment="1" applyProtection="1">
      <alignment horizontal="left" vertical="center" wrapText="1"/>
      <protection locked="0"/>
    </xf>
    <xf numFmtId="0" fontId="22" fillId="3" borderId="22" xfId="2" applyFont="1" applyFill="1" applyBorder="1" applyAlignment="1" applyProtection="1">
      <alignment horizontal="left" vertical="center" wrapText="1"/>
      <protection locked="0"/>
    </xf>
    <xf numFmtId="0" fontId="22" fillId="3" borderId="34" xfId="2" applyFont="1" applyFill="1" applyBorder="1" applyAlignment="1" applyProtection="1">
      <alignment horizontal="left" vertical="center" wrapText="1"/>
      <protection locked="0"/>
    </xf>
    <xf numFmtId="0" fontId="24" fillId="6" borderId="39" xfId="2" applyFont="1" applyFill="1" applyBorder="1" applyAlignment="1">
      <alignment horizontal="center" vertical="center" wrapText="1"/>
    </xf>
    <xf numFmtId="0" fontId="24" fillId="6" borderId="20" xfId="2" applyFont="1" applyFill="1" applyBorder="1" applyAlignment="1">
      <alignment horizontal="center" vertical="center" wrapText="1"/>
    </xf>
    <xf numFmtId="0" fontId="24" fillId="5" borderId="6" xfId="2" applyFont="1" applyFill="1" applyBorder="1" applyAlignment="1" applyProtection="1">
      <alignment horizontal="left" vertical="center" wrapText="1"/>
      <protection locked="0"/>
    </xf>
    <xf numFmtId="0" fontId="24" fillId="5" borderId="0" xfId="2" applyFont="1" applyFill="1" applyAlignment="1" applyProtection="1">
      <alignment horizontal="left" vertical="center" wrapText="1"/>
      <protection locked="0"/>
    </xf>
    <xf numFmtId="0" fontId="11" fillId="4" borderId="6" xfId="2" applyFont="1" applyFill="1" applyBorder="1" applyAlignment="1">
      <alignment horizontal="center" vertical="center" wrapText="1"/>
    </xf>
    <xf numFmtId="0" fontId="11" fillId="4" borderId="0" xfId="2" applyFont="1" applyFill="1" applyAlignment="1">
      <alignment horizontal="center" vertical="center" wrapText="1"/>
    </xf>
    <xf numFmtId="0" fontId="11" fillId="4" borderId="2" xfId="2" applyFont="1" applyFill="1" applyBorder="1" applyAlignment="1">
      <alignment horizontal="center" vertical="center" wrapText="1"/>
    </xf>
    <xf numFmtId="0" fontId="49" fillId="8" borderId="0" xfId="0" applyFont="1" applyFill="1" applyAlignment="1">
      <alignment horizontal="center" vertical="center" wrapText="1"/>
    </xf>
    <xf numFmtId="0" fontId="50" fillId="6" borderId="83" xfId="2" applyFont="1" applyFill="1" applyBorder="1" applyAlignment="1">
      <alignment horizontal="left" vertical="center" wrapText="1"/>
    </xf>
    <xf numFmtId="0" fontId="50" fillId="6" borderId="85" xfId="2" applyFont="1" applyFill="1" applyBorder="1" applyAlignment="1">
      <alignment horizontal="left" vertical="center" wrapText="1"/>
    </xf>
    <xf numFmtId="0" fontId="50" fillId="6" borderId="87" xfId="2" applyFont="1" applyFill="1" applyBorder="1" applyAlignment="1">
      <alignment horizontal="left" vertical="center" wrapText="1"/>
    </xf>
    <xf numFmtId="0" fontId="78" fillId="6" borderId="160" xfId="2" applyFont="1" applyFill="1" applyBorder="1" applyAlignment="1">
      <alignment horizontal="left" vertical="center" wrapText="1"/>
    </xf>
    <xf numFmtId="0" fontId="78" fillId="6" borderId="104" xfId="2" applyFont="1" applyFill="1" applyBorder="1" applyAlignment="1">
      <alignment horizontal="left" vertical="center" wrapText="1"/>
    </xf>
    <xf numFmtId="0" fontId="84" fillId="3" borderId="160" xfId="2" applyFont="1" applyFill="1" applyBorder="1" applyAlignment="1" applyProtection="1">
      <alignment horizontal="left" vertical="top" wrapText="1"/>
      <protection locked="0"/>
    </xf>
    <xf numFmtId="0" fontId="84" fillId="3" borderId="104" xfId="2" applyFont="1" applyFill="1" applyBorder="1" applyAlignment="1" applyProtection="1">
      <alignment horizontal="left" vertical="top" wrapText="1"/>
      <protection locked="0"/>
    </xf>
    <xf numFmtId="0" fontId="20" fillId="8" borderId="2" xfId="2" applyFont="1" applyFill="1" applyBorder="1" applyAlignment="1">
      <alignment horizontal="center" vertical="center" wrapText="1"/>
    </xf>
    <xf numFmtId="0" fontId="6" fillId="6" borderId="26" xfId="2" applyFont="1" applyFill="1" applyBorder="1" applyAlignment="1">
      <alignment horizontal="center" vertical="center" wrapText="1"/>
    </xf>
    <xf numFmtId="0" fontId="6" fillId="6" borderId="6" xfId="2" applyFont="1" applyFill="1" applyBorder="1" applyAlignment="1">
      <alignment horizontal="center" vertical="center" wrapText="1"/>
    </xf>
    <xf numFmtId="0" fontId="6" fillId="6" borderId="39" xfId="2" applyFont="1" applyFill="1" applyBorder="1" applyAlignment="1">
      <alignment horizontal="center" vertical="center" wrapText="1"/>
    </xf>
    <xf numFmtId="0" fontId="24" fillId="0" borderId="40" xfId="2" applyFont="1" applyBorder="1" applyAlignment="1" applyProtection="1">
      <alignment horizontal="center" vertical="center" wrapText="1"/>
      <protection locked="0"/>
    </xf>
    <xf numFmtId="0" fontId="24" fillId="0" borderId="41" xfId="2" applyFont="1" applyBorder="1" applyAlignment="1" applyProtection="1">
      <alignment horizontal="center" vertical="center" wrapText="1"/>
      <protection locked="0"/>
    </xf>
    <xf numFmtId="0" fontId="24" fillId="0" borderId="42" xfId="2" applyFont="1" applyBorder="1" applyAlignment="1" applyProtection="1">
      <alignment horizontal="center" vertical="center" wrapText="1"/>
      <protection locked="0"/>
    </xf>
    <xf numFmtId="0" fontId="24" fillId="0" borderId="0" xfId="2" applyFont="1" applyAlignment="1" applyProtection="1">
      <alignment horizontal="center" vertical="center" wrapText="1"/>
      <protection locked="0"/>
    </xf>
    <xf numFmtId="0" fontId="24" fillId="0" borderId="43" xfId="2" applyFont="1" applyBorder="1" applyAlignment="1" applyProtection="1">
      <alignment horizontal="center" vertical="center" wrapText="1"/>
      <protection locked="0"/>
    </xf>
    <xf numFmtId="0" fontId="24" fillId="0" borderId="44" xfId="2" applyFont="1" applyBorder="1" applyAlignment="1" applyProtection="1">
      <alignment horizontal="center" vertical="center" wrapText="1"/>
      <protection locked="0"/>
    </xf>
    <xf numFmtId="0" fontId="24" fillId="0" borderId="45" xfId="2" applyFont="1" applyBorder="1" applyAlignment="1" applyProtection="1">
      <alignment horizontal="center" vertical="center" wrapText="1"/>
      <protection locked="0"/>
    </xf>
    <xf numFmtId="0" fontId="24" fillId="0" borderId="46" xfId="2" applyFont="1" applyBorder="1" applyAlignment="1" applyProtection="1">
      <alignment horizontal="center" vertical="center" wrapText="1"/>
      <protection locked="0"/>
    </xf>
    <xf numFmtId="0" fontId="78" fillId="6" borderId="158" xfId="2" applyFont="1" applyFill="1" applyBorder="1" applyAlignment="1">
      <alignment horizontal="left" vertical="center" wrapText="1"/>
    </xf>
    <xf numFmtId="0" fontId="78" fillId="6" borderId="159" xfId="2" applyFont="1" applyFill="1" applyBorder="1" applyAlignment="1">
      <alignment horizontal="left" vertical="center" wrapText="1"/>
    </xf>
    <xf numFmtId="0" fontId="15" fillId="4" borderId="50" xfId="2" applyFont="1" applyFill="1" applyBorder="1" applyAlignment="1">
      <alignment horizontal="left" vertical="center" wrapText="1"/>
    </xf>
    <xf numFmtId="0" fontId="15" fillId="4" borderId="5" xfId="2" applyFont="1" applyFill="1" applyBorder="1" applyAlignment="1">
      <alignment horizontal="left" vertical="center" wrapText="1"/>
    </xf>
    <xf numFmtId="0" fontId="15" fillId="4" borderId="163" xfId="2" applyFont="1" applyFill="1" applyBorder="1" applyAlignment="1">
      <alignment horizontal="left" vertical="center" wrapText="1"/>
    </xf>
    <xf numFmtId="0" fontId="15" fillId="4" borderId="6" xfId="2" applyFont="1" applyFill="1" applyBorder="1" applyAlignment="1">
      <alignment horizontal="left" vertical="center" wrapText="1"/>
    </xf>
    <xf numFmtId="0" fontId="15" fillId="4" borderId="8" xfId="2" applyFont="1" applyFill="1" applyBorder="1" applyAlignment="1">
      <alignment horizontal="left" vertical="center" wrapText="1"/>
    </xf>
    <xf numFmtId="0" fontId="78" fillId="6" borderId="164" xfId="2" applyFont="1" applyFill="1" applyBorder="1" applyAlignment="1">
      <alignment horizontal="left" vertical="center" wrapText="1"/>
    </xf>
    <xf numFmtId="0" fontId="78" fillId="6" borderId="165" xfId="2" applyFont="1" applyFill="1" applyBorder="1" applyAlignment="1">
      <alignment horizontal="left" vertical="center" wrapText="1"/>
    </xf>
    <xf numFmtId="0" fontId="24" fillId="0" borderId="47" xfId="2" applyFont="1" applyBorder="1" applyAlignment="1" applyProtection="1">
      <alignment horizontal="center" vertical="center" wrapText="1"/>
      <protection locked="0"/>
    </xf>
    <xf numFmtId="0" fontId="24" fillId="0" borderId="48" xfId="2" applyFont="1" applyBorder="1" applyAlignment="1" applyProtection="1">
      <alignment horizontal="center" vertical="center" wrapText="1"/>
      <protection locked="0"/>
    </xf>
    <xf numFmtId="0" fontId="24" fillId="0" borderId="49" xfId="2" applyFont="1" applyBorder="1" applyAlignment="1" applyProtection="1">
      <alignment horizontal="center" vertical="center" wrapText="1"/>
      <protection locked="0"/>
    </xf>
    <xf numFmtId="0" fontId="84" fillId="3" borderId="161" xfId="2" applyFont="1" applyFill="1" applyBorder="1" applyAlignment="1" applyProtection="1">
      <alignment horizontal="left" vertical="top" wrapText="1"/>
      <protection locked="0"/>
    </xf>
    <xf numFmtId="0" fontId="84" fillId="3" borderId="162" xfId="2" applyFont="1" applyFill="1" applyBorder="1" applyAlignment="1" applyProtection="1">
      <alignment horizontal="left" vertical="top" wrapText="1"/>
      <protection locked="0"/>
    </xf>
    <xf numFmtId="0" fontId="84" fillId="3" borderId="165" xfId="2" applyFont="1" applyFill="1" applyBorder="1" applyAlignment="1" applyProtection="1">
      <alignment horizontal="left" vertical="top" wrapText="1"/>
      <protection locked="0"/>
    </xf>
    <xf numFmtId="0" fontId="84" fillId="3" borderId="166" xfId="2" applyFont="1" applyFill="1" applyBorder="1" applyAlignment="1" applyProtection="1">
      <alignment horizontal="left" vertical="top" wrapText="1"/>
      <protection locked="0"/>
    </xf>
    <xf numFmtId="0" fontId="92" fillId="5" borderId="112" xfId="0" applyFont="1" applyFill="1" applyBorder="1" applyAlignment="1" applyProtection="1">
      <alignment horizontal="center"/>
      <protection locked="0"/>
    </xf>
    <xf numFmtId="0" fontId="92" fillId="5" borderId="113" xfId="0" applyFont="1" applyFill="1" applyBorder="1" applyAlignment="1" applyProtection="1">
      <alignment horizontal="center"/>
      <protection locked="0"/>
    </xf>
    <xf numFmtId="0" fontId="92" fillId="5" borderId="150" xfId="0" applyFont="1" applyFill="1" applyBorder="1" applyAlignment="1" applyProtection="1">
      <alignment horizontal="center"/>
      <protection locked="0"/>
    </xf>
    <xf numFmtId="0" fontId="92" fillId="5" borderId="149" xfId="0" applyFont="1" applyFill="1" applyBorder="1" applyAlignment="1" applyProtection="1">
      <alignment horizontal="center"/>
      <protection locked="0"/>
    </xf>
    <xf numFmtId="0" fontId="76" fillId="4" borderId="109" xfId="0" applyFont="1" applyFill="1" applyBorder="1" applyAlignment="1">
      <alignment horizontal="center"/>
    </xf>
    <xf numFmtId="0" fontId="76" fillId="4" borderId="110" xfId="0" applyFont="1" applyFill="1" applyBorder="1" applyAlignment="1">
      <alignment horizontal="center"/>
    </xf>
    <xf numFmtId="0" fontId="15" fillId="4" borderId="1" xfId="2" applyFont="1" applyFill="1" applyBorder="1" applyAlignment="1">
      <alignment horizontal="left" vertical="center" wrapText="1"/>
    </xf>
    <xf numFmtId="0" fontId="15" fillId="4" borderId="2" xfId="2" applyFont="1" applyFill="1" applyBorder="1" applyAlignment="1">
      <alignment horizontal="left" vertical="center" wrapText="1"/>
    </xf>
    <xf numFmtId="0" fontId="2" fillId="6" borderId="96" xfId="2" applyFill="1" applyBorder="1" applyAlignment="1">
      <alignment horizontal="left" vertical="center"/>
    </xf>
    <xf numFmtId="0" fontId="2" fillId="6" borderId="121" xfId="2" applyFill="1" applyBorder="1" applyAlignment="1">
      <alignment horizontal="left" vertical="center"/>
    </xf>
    <xf numFmtId="0" fontId="2" fillId="6" borderId="124" xfId="2" applyFill="1" applyBorder="1" applyAlignment="1">
      <alignment horizontal="left" vertical="center"/>
    </xf>
    <xf numFmtId="0" fontId="2" fillId="6" borderId="132" xfId="2" applyFill="1" applyBorder="1" applyAlignment="1">
      <alignment horizontal="left" vertical="center"/>
    </xf>
    <xf numFmtId="0" fontId="2" fillId="6" borderId="133" xfId="2" applyFill="1" applyBorder="1" applyAlignment="1">
      <alignment horizontal="left" vertical="center"/>
    </xf>
    <xf numFmtId="0" fontId="2" fillId="6" borderId="135" xfId="2" applyFill="1" applyBorder="1" applyAlignment="1">
      <alignment horizontal="left" vertical="center"/>
    </xf>
    <xf numFmtId="0" fontId="62" fillId="5" borderId="121" xfId="2" applyFont="1" applyFill="1" applyBorder="1" applyAlignment="1" applyProtection="1">
      <alignment horizontal="left" vertical="center" wrapText="1"/>
      <protection locked="0"/>
    </xf>
    <xf numFmtId="0" fontId="62" fillId="5" borderId="97" xfId="2" applyFont="1" applyFill="1" applyBorder="1" applyAlignment="1" applyProtection="1">
      <alignment horizontal="left" vertical="center" wrapText="1"/>
      <protection locked="0"/>
    </xf>
    <xf numFmtId="0" fontId="2" fillId="6" borderId="96" xfId="2" applyFill="1" applyBorder="1" applyAlignment="1">
      <alignment horizontal="left" vertical="center" wrapText="1"/>
    </xf>
    <xf numFmtId="0" fontId="2" fillId="6" borderId="121" xfId="2" applyFill="1" applyBorder="1" applyAlignment="1">
      <alignment horizontal="left" vertical="center" wrapText="1"/>
    </xf>
    <xf numFmtId="0" fontId="2" fillId="6" borderId="124" xfId="2" applyFill="1" applyBorder="1" applyAlignment="1">
      <alignment horizontal="left" vertical="center" wrapText="1"/>
    </xf>
    <xf numFmtId="0" fontId="2" fillId="6" borderId="88" xfId="2" quotePrefix="1" applyFill="1" applyBorder="1" applyAlignment="1">
      <alignment horizontal="left" vertical="center"/>
    </xf>
    <xf numFmtId="0" fontId="2" fillId="6" borderId="122" xfId="2" quotePrefix="1" applyFill="1" applyBorder="1" applyAlignment="1">
      <alignment horizontal="left" vertical="center"/>
    </xf>
    <xf numFmtId="0" fontId="2" fillId="6" borderId="123" xfId="2" quotePrefix="1" applyFill="1" applyBorder="1" applyAlignment="1">
      <alignment horizontal="left" vertical="center"/>
    </xf>
    <xf numFmtId="0" fontId="26" fillId="5" borderId="121" xfId="2" applyFont="1" applyFill="1" applyBorder="1" applyAlignment="1" applyProtection="1">
      <alignment horizontal="left" vertical="center"/>
      <protection locked="0"/>
    </xf>
    <xf numFmtId="0" fontId="26" fillId="5" borderId="97" xfId="2" applyFont="1" applyFill="1" applyBorder="1" applyAlignment="1" applyProtection="1">
      <alignment horizontal="left" vertical="center"/>
      <protection locked="0"/>
    </xf>
    <xf numFmtId="0" fontId="26" fillId="5" borderId="133" xfId="2" applyFont="1" applyFill="1" applyBorder="1" applyAlignment="1" applyProtection="1">
      <alignment horizontal="left" vertical="center"/>
      <protection locked="0"/>
    </xf>
    <xf numFmtId="0" fontId="26" fillId="5" borderId="134" xfId="2" applyFont="1" applyFill="1" applyBorder="1" applyAlignment="1" applyProtection="1">
      <alignment horizontal="left" vertical="center"/>
      <protection locked="0"/>
    </xf>
    <xf numFmtId="0" fontId="26" fillId="5" borderId="122" xfId="2" applyFont="1" applyFill="1" applyBorder="1" applyAlignment="1" applyProtection="1">
      <alignment horizontal="left" vertical="center"/>
      <protection locked="0"/>
    </xf>
    <xf numFmtId="0" fontId="26" fillId="5" borderId="93" xfId="2" applyFont="1" applyFill="1" applyBorder="1" applyAlignment="1" applyProtection="1">
      <alignment horizontal="left" vertical="center"/>
      <protection locked="0"/>
    </xf>
    <xf numFmtId="14" fontId="26" fillId="5" borderId="122" xfId="2" applyNumberFormat="1" applyFont="1" applyFill="1" applyBorder="1" applyAlignment="1" applyProtection="1">
      <alignment horizontal="left" vertical="center" wrapText="1"/>
      <protection locked="0"/>
    </xf>
    <xf numFmtId="14" fontId="26" fillId="5" borderId="93" xfId="2" applyNumberFormat="1" applyFont="1" applyFill="1" applyBorder="1" applyAlignment="1" applyProtection="1">
      <alignment horizontal="left" vertical="center" wrapText="1"/>
      <protection locked="0"/>
    </xf>
    <xf numFmtId="16" fontId="26" fillId="5" borderId="121" xfId="2" applyNumberFormat="1" applyFont="1" applyFill="1" applyBorder="1" applyAlignment="1" applyProtection="1">
      <alignment horizontal="left" vertical="center" wrapText="1"/>
      <protection locked="0"/>
    </xf>
    <xf numFmtId="16" fontId="26" fillId="5" borderId="97" xfId="2" applyNumberFormat="1" applyFont="1" applyFill="1" applyBorder="1" applyAlignment="1" applyProtection="1">
      <alignment horizontal="left" vertical="center" wrapText="1"/>
      <protection locked="0"/>
    </xf>
    <xf numFmtId="3" fontId="2" fillId="5" borderId="133" xfId="2" applyNumberFormat="1" applyFill="1" applyBorder="1" applyAlignment="1" applyProtection="1">
      <alignment horizontal="left" vertical="center"/>
      <protection locked="0"/>
    </xf>
    <xf numFmtId="3" fontId="2" fillId="5" borderId="134" xfId="2" applyNumberFormat="1" applyFill="1" applyBorder="1" applyAlignment="1" applyProtection="1">
      <alignment horizontal="left" vertical="center"/>
      <protection locked="0"/>
    </xf>
    <xf numFmtId="0" fontId="15" fillId="4" borderId="74" xfId="2" applyFont="1" applyFill="1" applyBorder="1" applyAlignment="1">
      <alignment horizontal="left" vertical="center"/>
    </xf>
    <xf numFmtId="0" fontId="15" fillId="4" borderId="0" xfId="2" applyFont="1" applyFill="1" applyAlignment="1">
      <alignment horizontal="left" vertical="center"/>
    </xf>
    <xf numFmtId="0" fontId="2" fillId="6" borderId="88" xfId="2" applyFill="1" applyBorder="1" applyAlignment="1">
      <alignment horizontal="left" vertical="center"/>
    </xf>
    <xf numFmtId="0" fontId="2" fillId="6" borderId="122" xfId="2" applyFill="1" applyBorder="1" applyAlignment="1">
      <alignment horizontal="left" vertical="center"/>
    </xf>
    <xf numFmtId="0" fontId="2" fillId="6" borderId="93" xfId="2" applyFill="1" applyBorder="1" applyAlignment="1">
      <alignment horizontal="left" vertical="center"/>
    </xf>
    <xf numFmtId="0" fontId="2" fillId="6" borderId="97" xfId="2" applyFill="1" applyBorder="1" applyAlignment="1">
      <alignment horizontal="left" vertical="center"/>
    </xf>
    <xf numFmtId="0" fontId="25" fillId="5" borderId="6" xfId="0" applyFont="1" applyFill="1" applyBorder="1" applyAlignment="1" applyProtection="1">
      <alignment horizontal="left" vertical="center"/>
      <protection locked="0"/>
    </xf>
    <xf numFmtId="0" fontId="25" fillId="5" borderId="8" xfId="0" applyFont="1" applyFill="1" applyBorder="1" applyAlignment="1" applyProtection="1">
      <alignment horizontal="left" vertical="center"/>
      <protection locked="0"/>
    </xf>
    <xf numFmtId="0" fontId="25" fillId="5" borderId="0" xfId="0" applyFont="1" applyFill="1" applyAlignment="1" applyProtection="1">
      <alignment horizontal="left" vertical="center"/>
      <protection locked="0"/>
    </xf>
    <xf numFmtId="0" fontId="25" fillId="5" borderId="69" xfId="0" applyFont="1" applyFill="1" applyBorder="1" applyAlignment="1" applyProtection="1">
      <alignment horizontal="left" vertical="center"/>
      <protection locked="0"/>
    </xf>
    <xf numFmtId="0" fontId="25" fillId="5" borderId="2" xfId="0" applyFont="1" applyFill="1" applyBorder="1" applyAlignment="1" applyProtection="1">
      <alignment horizontal="left" vertical="center"/>
      <protection locked="0"/>
    </xf>
    <xf numFmtId="0" fontId="25" fillId="5" borderId="3" xfId="0" applyFont="1" applyFill="1" applyBorder="1" applyAlignment="1" applyProtection="1">
      <alignment horizontal="left" vertical="center"/>
      <protection locked="0"/>
    </xf>
    <xf numFmtId="16" fontId="64" fillId="0" borderId="5" xfId="3" applyNumberFormat="1" applyFont="1" applyFill="1" applyBorder="1" applyAlignment="1" applyProtection="1">
      <alignment horizontal="left" vertical="center" wrapText="1"/>
      <protection locked="0"/>
    </xf>
    <xf numFmtId="0" fontId="64" fillId="0" borderId="5" xfId="3" applyFont="1" applyFill="1" applyBorder="1" applyAlignment="1" applyProtection="1">
      <alignment horizontal="left" vertical="center" wrapText="1"/>
      <protection locked="0"/>
    </xf>
    <xf numFmtId="0" fontId="64" fillId="0" borderId="28" xfId="3" applyFont="1" applyFill="1" applyBorder="1" applyAlignment="1" applyProtection="1">
      <alignment horizontal="left" vertical="center" wrapText="1"/>
      <protection locked="0"/>
    </xf>
    <xf numFmtId="0" fontId="24" fillId="6" borderId="8" xfId="2" applyFont="1" applyFill="1" applyBorder="1" applyAlignment="1">
      <alignment horizontal="center" vertical="center" wrapText="1"/>
    </xf>
    <xf numFmtId="0" fontId="24" fillId="6" borderId="3" xfId="2" applyFont="1" applyFill="1" applyBorder="1" applyAlignment="1">
      <alignment horizontal="center" vertical="center" wrapText="1"/>
    </xf>
    <xf numFmtId="0" fontId="24" fillId="6" borderId="6" xfId="2" applyFont="1" applyFill="1" applyBorder="1" applyAlignment="1">
      <alignment horizontal="center" vertical="center" wrapText="1"/>
    </xf>
    <xf numFmtId="0" fontId="24" fillId="6" borderId="2" xfId="2" applyFont="1" applyFill="1" applyBorder="1" applyAlignment="1">
      <alignment horizontal="center" vertical="center" wrapText="1"/>
    </xf>
    <xf numFmtId="0" fontId="48" fillId="6" borderId="127" xfId="2" applyFont="1" applyFill="1" applyBorder="1" applyAlignment="1">
      <alignment horizontal="left" vertical="center" wrapText="1"/>
    </xf>
    <xf numFmtId="0" fontId="48" fillId="6" borderId="128" xfId="2" applyFont="1" applyFill="1" applyBorder="1" applyAlignment="1">
      <alignment horizontal="left" vertical="center" wrapText="1"/>
    </xf>
    <xf numFmtId="0" fontId="48" fillId="6" borderId="129" xfId="2" applyFont="1" applyFill="1" applyBorder="1" applyAlignment="1">
      <alignment horizontal="left" vertical="center" wrapText="1"/>
    </xf>
    <xf numFmtId="0" fontId="2" fillId="6" borderId="134" xfId="2" applyFill="1" applyBorder="1" applyAlignment="1">
      <alignment horizontal="left" vertical="center"/>
    </xf>
    <xf numFmtId="0" fontId="63" fillId="5" borderId="18" xfId="2" applyFont="1" applyFill="1" applyBorder="1" applyAlignment="1" applyProtection="1">
      <alignment horizontal="left" vertical="center"/>
      <protection locked="0"/>
    </xf>
    <xf numFmtId="0" fontId="63" fillId="5" borderId="19" xfId="2" applyFont="1" applyFill="1" applyBorder="1" applyAlignment="1" applyProtection="1">
      <alignment horizontal="left" vertical="center"/>
      <protection locked="0"/>
    </xf>
    <xf numFmtId="0" fontId="2" fillId="6" borderId="26" xfId="2" applyFill="1" applyBorder="1" applyAlignment="1">
      <alignment horizontal="left" vertical="center" wrapText="1"/>
    </xf>
    <xf numFmtId="0" fontId="2" fillId="6" borderId="6" xfId="2" applyFill="1" applyBorder="1" applyAlignment="1">
      <alignment horizontal="left" vertical="center" wrapText="1"/>
    </xf>
    <xf numFmtId="0" fontId="2" fillId="6" borderId="8" xfId="2" applyFill="1" applyBorder="1" applyAlignment="1">
      <alignment horizontal="left" vertical="center" wrapText="1"/>
    </xf>
    <xf numFmtId="0" fontId="2" fillId="6" borderId="74" xfId="2" applyFill="1" applyBorder="1" applyAlignment="1">
      <alignment horizontal="left" vertical="center" wrapText="1"/>
    </xf>
    <xf numFmtId="0" fontId="2" fillId="6" borderId="0" xfId="2" applyFill="1" applyAlignment="1">
      <alignment horizontal="left" vertical="center" wrapText="1"/>
    </xf>
    <xf numFmtId="0" fontId="2" fillId="6" borderId="69" xfId="2" applyFill="1" applyBorder="1" applyAlignment="1">
      <alignment horizontal="left" vertical="center" wrapText="1"/>
    </xf>
    <xf numFmtId="0" fontId="2" fillId="6" borderId="27" xfId="2" applyFill="1" applyBorder="1" applyAlignment="1">
      <alignment horizontal="left" vertical="center" wrapText="1"/>
    </xf>
    <xf numFmtId="0" fontId="2" fillId="6" borderId="2" xfId="2" applyFill="1" applyBorder="1" applyAlignment="1">
      <alignment horizontal="left" vertical="center" wrapText="1"/>
    </xf>
    <xf numFmtId="0" fontId="2" fillId="6" borderId="3" xfId="2" applyFill="1" applyBorder="1" applyAlignment="1">
      <alignment horizontal="left" vertical="center" wrapText="1"/>
    </xf>
    <xf numFmtId="0" fontId="2" fillId="6" borderId="4" xfId="2" applyFill="1" applyBorder="1" applyAlignment="1">
      <alignment horizontal="left" vertical="center"/>
    </xf>
    <xf numFmtId="0" fontId="2" fillId="6" borderId="5" xfId="2" applyFill="1" applyBorder="1" applyAlignment="1">
      <alignment horizontal="left" vertical="center"/>
    </xf>
    <xf numFmtId="0" fontId="2" fillId="6" borderId="28" xfId="2" applyFill="1" applyBorder="1" applyAlignment="1">
      <alignment horizontal="left" vertical="center"/>
    </xf>
    <xf numFmtId="0" fontId="60" fillId="5" borderId="96" xfId="2" applyFont="1" applyFill="1" applyBorder="1" applyAlignment="1" applyProtection="1">
      <alignment horizontal="left" vertical="center"/>
      <protection locked="0"/>
    </xf>
    <xf numFmtId="0" fontId="60" fillId="5" borderId="121" xfId="2" applyFont="1" applyFill="1" applyBorder="1" applyAlignment="1" applyProtection="1">
      <alignment horizontal="left" vertical="center"/>
      <protection locked="0"/>
    </xf>
    <xf numFmtId="0" fontId="60" fillId="5" borderId="124" xfId="2" applyFont="1" applyFill="1" applyBorder="1" applyAlignment="1" applyProtection="1">
      <alignment horizontal="left" vertical="center"/>
      <protection locked="0"/>
    </xf>
    <xf numFmtId="0" fontId="63" fillId="10" borderId="96" xfId="2" applyFont="1" applyFill="1" applyBorder="1" applyAlignment="1">
      <alignment horizontal="left" vertical="center"/>
    </xf>
    <xf numFmtId="0" fontId="63" fillId="10" borderId="121" xfId="2" applyFont="1" applyFill="1" applyBorder="1" applyAlignment="1">
      <alignment horizontal="left" vertical="center"/>
    </xf>
    <xf numFmtId="0" fontId="63" fillId="10" borderId="124" xfId="2" applyFont="1" applyFill="1" applyBorder="1" applyAlignment="1">
      <alignment horizontal="left" vertical="center"/>
    </xf>
    <xf numFmtId="0" fontId="63" fillId="5" borderId="23" xfId="2" applyFont="1" applyFill="1" applyBorder="1" applyAlignment="1" applyProtection="1">
      <alignment horizontal="left" vertical="center"/>
      <protection locked="0"/>
    </xf>
    <xf numFmtId="0" fontId="63" fillId="5" borderId="24" xfId="2" applyFont="1" applyFill="1" applyBorder="1" applyAlignment="1" applyProtection="1">
      <alignment horizontal="left" vertical="center"/>
      <protection locked="0"/>
    </xf>
    <xf numFmtId="0" fontId="78" fillId="6" borderId="26" xfId="2" applyFont="1" applyFill="1" applyBorder="1" applyAlignment="1">
      <alignment horizontal="left" vertical="center" wrapText="1"/>
    </xf>
    <xf numFmtId="0" fontId="78" fillId="6" borderId="6" xfId="2" applyFont="1" applyFill="1" applyBorder="1" applyAlignment="1">
      <alignment horizontal="left" vertical="center" wrapText="1"/>
    </xf>
    <xf numFmtId="0" fontId="78" fillId="6" borderId="38" xfId="2" applyFont="1" applyFill="1" applyBorder="1" applyAlignment="1">
      <alignment horizontal="left" vertical="center" wrapText="1"/>
    </xf>
    <xf numFmtId="0" fontId="78" fillId="6" borderId="27" xfId="2" applyFont="1" applyFill="1" applyBorder="1" applyAlignment="1">
      <alignment horizontal="left" vertical="center" wrapText="1"/>
    </xf>
    <xf numFmtId="0" fontId="78" fillId="6" borderId="2" xfId="2" applyFont="1" applyFill="1" applyBorder="1" applyAlignment="1">
      <alignment horizontal="left" vertical="center" wrapText="1"/>
    </xf>
    <xf numFmtId="0" fontId="78" fillId="6" borderId="75" xfId="2" applyFont="1" applyFill="1" applyBorder="1" applyAlignment="1">
      <alignment horizontal="left" vertical="center" wrapText="1"/>
    </xf>
    <xf numFmtId="0" fontId="78" fillId="6" borderId="39" xfId="2" applyFont="1" applyFill="1" applyBorder="1" applyAlignment="1">
      <alignment horizontal="left" vertical="center" wrapText="1"/>
    </xf>
    <xf numFmtId="0" fontId="78" fillId="6" borderId="126" xfId="2" applyFont="1" applyFill="1" applyBorder="1" applyAlignment="1">
      <alignment horizontal="left" vertical="center" wrapText="1"/>
    </xf>
    <xf numFmtId="0" fontId="63" fillId="10" borderId="98" xfId="2" applyFont="1" applyFill="1" applyBorder="1" applyAlignment="1">
      <alignment horizontal="left" vertical="center"/>
    </xf>
    <xf numFmtId="0" fontId="63" fillId="10" borderId="99" xfId="2" applyFont="1" applyFill="1" applyBorder="1" applyAlignment="1">
      <alignment horizontal="left" vertical="center"/>
    </xf>
    <xf numFmtId="0" fontId="63" fillId="10" borderId="125" xfId="2" applyFont="1" applyFill="1" applyBorder="1" applyAlignment="1">
      <alignment horizontal="left" vertical="center"/>
    </xf>
    <xf numFmtId="0" fontId="63" fillId="5" borderId="12" xfId="2" applyFont="1" applyFill="1" applyBorder="1" applyAlignment="1" applyProtection="1">
      <alignment horizontal="left" vertical="center"/>
      <protection locked="0"/>
    </xf>
    <xf numFmtId="0" fontId="63" fillId="5" borderId="13" xfId="2" applyFont="1" applyFill="1" applyBorder="1" applyAlignment="1" applyProtection="1">
      <alignment horizontal="left" vertical="center"/>
      <protection locked="0"/>
    </xf>
    <xf numFmtId="0" fontId="27" fillId="5" borderId="18" xfId="2" applyFont="1" applyFill="1" applyBorder="1" applyAlignment="1" applyProtection="1">
      <alignment horizontal="left" vertical="center" wrapText="1"/>
      <protection locked="0"/>
    </xf>
    <xf numFmtId="0" fontId="27" fillId="5" borderId="19" xfId="2" applyFont="1" applyFill="1" applyBorder="1" applyAlignment="1" applyProtection="1">
      <alignment horizontal="left" vertical="center" wrapText="1"/>
      <protection locked="0"/>
    </xf>
    <xf numFmtId="0" fontId="28" fillId="8" borderId="0" xfId="0" applyFont="1" applyFill="1" applyAlignment="1" applyProtection="1">
      <alignment horizontal="center" vertical="center" wrapText="1"/>
      <protection locked="0"/>
    </xf>
    <xf numFmtId="0" fontId="27" fillId="5" borderId="23" xfId="2" applyFont="1" applyFill="1" applyBorder="1" applyAlignment="1" applyProtection="1">
      <alignment horizontal="left" vertical="center" wrapText="1"/>
      <protection locked="0"/>
    </xf>
    <xf numFmtId="0" fontId="27" fillId="5" borderId="24" xfId="2" applyFont="1" applyFill="1" applyBorder="1" applyAlignment="1" applyProtection="1">
      <alignment horizontal="left" vertical="center" wrapText="1"/>
      <protection locked="0"/>
    </xf>
    <xf numFmtId="0" fontId="35" fillId="8" borderId="7" xfId="2" applyFont="1" applyFill="1" applyBorder="1" applyAlignment="1">
      <alignment horizontal="left" vertical="center" wrapText="1"/>
    </xf>
    <xf numFmtId="0" fontId="35" fillId="8" borderId="6" xfId="2" applyFont="1" applyFill="1" applyBorder="1" applyAlignment="1">
      <alignment horizontal="left" vertical="center" wrapText="1"/>
    </xf>
    <xf numFmtId="0" fontId="35" fillId="8" borderId="0" xfId="2" applyFont="1" applyFill="1" applyAlignment="1">
      <alignment horizontal="left" vertical="center" wrapText="1"/>
    </xf>
    <xf numFmtId="14" fontId="22" fillId="3" borderId="52" xfId="2" applyNumberFormat="1" applyFont="1" applyFill="1" applyBorder="1" applyAlignment="1" applyProtection="1">
      <alignment horizontal="center" vertical="center" wrapText="1"/>
      <protection locked="0"/>
    </xf>
    <xf numFmtId="14" fontId="22" fillId="3" borderId="53" xfId="2" applyNumberFormat="1" applyFont="1" applyFill="1" applyBorder="1" applyAlignment="1" applyProtection="1">
      <alignment horizontal="center" vertical="center" wrapText="1"/>
      <protection locked="0"/>
    </xf>
    <xf numFmtId="0" fontId="8" fillId="0" borderId="6" xfId="0" applyFont="1" applyBorder="1" applyAlignment="1" applyProtection="1">
      <alignment horizontal="center"/>
      <protection locked="0"/>
    </xf>
    <xf numFmtId="0" fontId="8" fillId="0" borderId="8" xfId="0" applyFont="1" applyBorder="1" applyAlignment="1" applyProtection="1">
      <alignment horizontal="center"/>
      <protection locked="0"/>
    </xf>
    <xf numFmtId="0" fontId="23" fillId="2" borderId="59" xfId="2" applyFont="1" applyFill="1" applyBorder="1" applyAlignment="1">
      <alignment horizontal="center" vertical="center" wrapText="1"/>
    </xf>
    <xf numFmtId="0" fontId="23" fillId="2" borderId="58" xfId="2" applyFont="1" applyFill="1" applyBorder="1" applyAlignment="1">
      <alignment horizontal="center" vertical="center" wrapText="1"/>
    </xf>
    <xf numFmtId="0" fontId="23" fillId="2" borderId="26" xfId="2" applyFont="1" applyFill="1" applyBorder="1" applyAlignment="1">
      <alignment horizontal="center" vertical="center" wrapText="1"/>
    </xf>
    <xf numFmtId="0" fontId="23" fillId="2" borderId="6" xfId="2" applyFont="1" applyFill="1" applyBorder="1" applyAlignment="1">
      <alignment horizontal="center" vertical="center" wrapText="1"/>
    </xf>
    <xf numFmtId="0" fontId="23" fillId="6" borderId="26" xfId="2" applyFont="1" applyFill="1" applyBorder="1" applyAlignment="1">
      <alignment horizontal="left" vertical="center" wrapText="1"/>
    </xf>
    <xf numFmtId="0" fontId="23" fillId="6" borderId="6" xfId="2" applyFont="1" applyFill="1" applyBorder="1" applyAlignment="1">
      <alignment horizontal="left" vertical="center" wrapText="1"/>
    </xf>
    <xf numFmtId="0" fontId="23" fillId="6" borderId="26" xfId="2" applyFont="1" applyFill="1" applyBorder="1" applyAlignment="1">
      <alignment horizontal="center" vertical="center" wrapText="1"/>
    </xf>
    <xf numFmtId="0" fontId="23" fillId="6" borderId="6" xfId="2" applyFont="1" applyFill="1" applyBorder="1" applyAlignment="1">
      <alignment horizontal="center" vertical="center" wrapText="1"/>
    </xf>
    <xf numFmtId="0" fontId="23" fillId="6" borderId="38" xfId="2" applyFont="1" applyFill="1" applyBorder="1" applyAlignment="1">
      <alignment horizontal="center" vertical="center" wrapText="1"/>
    </xf>
    <xf numFmtId="0" fontId="27" fillId="5" borderId="12" xfId="2" applyFont="1" applyFill="1" applyBorder="1" applyAlignment="1" applyProtection="1">
      <alignment horizontal="left" vertical="center" wrapText="1"/>
      <protection locked="0"/>
    </xf>
    <xf numFmtId="0" fontId="27" fillId="5" borderId="13" xfId="2" applyFont="1" applyFill="1" applyBorder="1" applyAlignment="1" applyProtection="1">
      <alignment horizontal="left" vertical="center" wrapText="1"/>
      <protection locked="0"/>
    </xf>
    <xf numFmtId="0" fontId="74" fillId="8" borderId="26" xfId="0" applyFont="1" applyFill="1" applyBorder="1" applyAlignment="1">
      <alignment horizontal="left" vertical="top" wrapText="1"/>
    </xf>
    <xf numFmtId="0" fontId="74" fillId="8" borderId="6" xfId="0" applyFont="1" applyFill="1" applyBorder="1" applyAlignment="1">
      <alignment horizontal="left" vertical="top" wrapText="1"/>
    </xf>
    <xf numFmtId="0" fontId="74" fillId="8" borderId="8" xfId="0" applyFont="1" applyFill="1" applyBorder="1" applyAlignment="1">
      <alignment horizontal="left" vertical="top" wrapText="1"/>
    </xf>
    <xf numFmtId="0" fontId="74" fillId="8" borderId="74" xfId="0" applyFont="1" applyFill="1" applyBorder="1" applyAlignment="1">
      <alignment horizontal="left" vertical="top" wrapText="1"/>
    </xf>
    <xf numFmtId="0" fontId="74" fillId="8" borderId="0" xfId="0" applyFont="1" applyFill="1" applyAlignment="1">
      <alignment horizontal="left" vertical="top" wrapText="1"/>
    </xf>
    <xf numFmtId="0" fontId="74" fillId="8" borderId="69" xfId="0" applyFont="1" applyFill="1" applyBorder="1" applyAlignment="1">
      <alignment horizontal="left" vertical="top" wrapText="1"/>
    </xf>
    <xf numFmtId="0" fontId="74" fillId="8" borderId="27" xfId="0" applyFont="1" applyFill="1" applyBorder="1" applyAlignment="1">
      <alignment horizontal="left" vertical="top" wrapText="1"/>
    </xf>
    <xf numFmtId="0" fontId="74" fillId="8" borderId="2" xfId="0" applyFont="1" applyFill="1" applyBorder="1" applyAlignment="1">
      <alignment horizontal="left" vertical="top" wrapText="1"/>
    </xf>
    <xf numFmtId="0" fontId="74" fillId="8" borderId="3" xfId="0" applyFont="1" applyFill="1" applyBorder="1" applyAlignment="1">
      <alignment horizontal="left" vertical="top" wrapText="1"/>
    </xf>
    <xf numFmtId="0" fontId="89" fillId="8" borderId="0" xfId="0" applyFont="1" applyFill="1" applyAlignment="1">
      <alignment horizontal="right" vertical="top" wrapText="1"/>
    </xf>
    <xf numFmtId="0" fontId="26" fillId="3" borderId="73" xfId="2" applyFont="1" applyFill="1" applyBorder="1" applyAlignment="1" applyProtection="1">
      <alignment horizontal="center" vertical="center" wrapText="1"/>
      <protection locked="0"/>
    </xf>
    <xf numFmtId="0" fontId="26" fillId="3" borderId="76" xfId="2" applyFont="1" applyFill="1" applyBorder="1" applyAlignment="1" applyProtection="1">
      <alignment horizontal="center" vertical="center" wrapText="1"/>
      <protection locked="0"/>
    </xf>
    <xf numFmtId="0" fontId="26" fillId="3" borderId="74" xfId="2" applyFont="1" applyFill="1" applyBorder="1" applyAlignment="1" applyProtection="1">
      <alignment horizontal="center" vertical="center" wrapText="1"/>
      <protection locked="0"/>
    </xf>
    <xf numFmtId="0" fontId="26" fillId="3" borderId="69" xfId="2" applyFont="1" applyFill="1" applyBorder="1" applyAlignment="1" applyProtection="1">
      <alignment horizontal="center" vertical="center" wrapText="1"/>
      <protection locked="0"/>
    </xf>
    <xf numFmtId="0" fontId="26" fillId="3" borderId="27" xfId="2" applyFont="1" applyFill="1" applyBorder="1" applyAlignment="1" applyProtection="1">
      <alignment horizontal="center" vertical="center" wrapText="1"/>
      <protection locked="0"/>
    </xf>
    <xf numFmtId="0" fontId="26" fillId="3" borderId="3" xfId="2" applyFont="1" applyFill="1" applyBorder="1" applyAlignment="1" applyProtection="1">
      <alignment horizontal="center" vertical="center" wrapText="1"/>
      <protection locked="0"/>
    </xf>
    <xf numFmtId="0" fontId="24" fillId="6" borderId="33" xfId="2" applyFont="1" applyFill="1" applyBorder="1" applyAlignment="1">
      <alignment horizontal="center" vertical="center"/>
    </xf>
    <xf numFmtId="0" fontId="24" fillId="6" borderId="17" xfId="2" applyFont="1" applyFill="1" applyBorder="1" applyAlignment="1">
      <alignment horizontal="center" vertical="center"/>
    </xf>
    <xf numFmtId="0" fontId="41" fillId="4" borderId="4" xfId="2" applyFont="1" applyFill="1" applyBorder="1" applyAlignment="1">
      <alignment horizontal="center" vertical="center" wrapText="1"/>
    </xf>
    <xf numFmtId="0" fontId="41" fillId="4" borderId="5" xfId="2" applyFont="1" applyFill="1" applyBorder="1" applyAlignment="1">
      <alignment horizontal="center" vertical="center" wrapText="1"/>
    </xf>
    <xf numFmtId="0" fontId="41" fillId="4" borderId="28" xfId="2" applyFont="1" applyFill="1" applyBorder="1" applyAlignment="1">
      <alignment horizontal="center" vertical="center" wrapText="1"/>
    </xf>
    <xf numFmtId="0" fontId="73" fillId="6" borderId="26" xfId="4" applyFont="1" applyFill="1" applyBorder="1" applyAlignment="1">
      <alignment horizontal="center" vertical="center"/>
    </xf>
    <xf numFmtId="0" fontId="73" fillId="6" borderId="8" xfId="4" applyFont="1" applyFill="1" applyBorder="1" applyAlignment="1">
      <alignment horizontal="center" vertical="center"/>
    </xf>
    <xf numFmtId="0" fontId="72" fillId="5" borderId="110" xfId="4" applyFont="1" applyFill="1" applyBorder="1" applyAlignment="1" applyProtection="1">
      <alignment horizontal="center" vertical="center" wrapText="1"/>
      <protection locked="0"/>
    </xf>
    <xf numFmtId="0" fontId="72" fillId="5" borderId="113" xfId="4" applyFont="1" applyFill="1" applyBorder="1" applyAlignment="1" applyProtection="1">
      <alignment horizontal="center" vertical="center" wrapText="1"/>
      <protection locked="0"/>
    </xf>
    <xf numFmtId="0" fontId="72" fillId="5" borderId="116" xfId="4" applyFont="1" applyFill="1" applyBorder="1" applyAlignment="1" applyProtection="1">
      <alignment horizontal="center" vertical="center" wrapText="1"/>
      <protection locked="0"/>
    </xf>
    <xf numFmtId="0" fontId="72" fillId="5" borderId="150" xfId="4" applyFont="1" applyFill="1" applyBorder="1" applyAlignment="1" applyProtection="1">
      <alignment horizontal="center" vertical="center" wrapText="1"/>
      <protection locked="0"/>
    </xf>
    <xf numFmtId="0" fontId="72" fillId="5" borderId="151" xfId="4" applyFont="1" applyFill="1" applyBorder="1" applyAlignment="1" applyProtection="1">
      <alignment horizontal="center" vertical="center" wrapText="1"/>
      <protection locked="0"/>
    </xf>
    <xf numFmtId="0" fontId="106" fillId="5" borderId="15" xfId="0" applyFont="1" applyFill="1" applyBorder="1" applyAlignment="1">
      <alignment horizontal="left" vertical="top" wrapText="1"/>
    </xf>
    <xf numFmtId="0" fontId="106" fillId="5" borderId="154" xfId="0" applyFont="1" applyFill="1" applyBorder="1" applyAlignment="1">
      <alignment horizontal="left" vertical="top"/>
    </xf>
    <xf numFmtId="0" fontId="106" fillId="5" borderId="189" xfId="0" applyFont="1" applyFill="1" applyBorder="1" applyAlignment="1">
      <alignment horizontal="left" vertical="top"/>
    </xf>
    <xf numFmtId="0" fontId="106" fillId="5" borderId="30" xfId="0" applyFont="1" applyFill="1" applyBorder="1" applyAlignment="1">
      <alignment horizontal="left" vertical="top"/>
    </xf>
    <xf numFmtId="0" fontId="94" fillId="0" borderId="0" xfId="0" applyFont="1" applyAlignment="1">
      <alignment horizontal="left" vertical="top" wrapText="1"/>
    </xf>
    <xf numFmtId="0" fontId="97" fillId="5" borderId="0" xfId="0" applyFont="1" applyFill="1" applyAlignment="1">
      <alignment horizontal="center" vertical="top" wrapText="1"/>
    </xf>
    <xf numFmtId="0" fontId="100" fillId="2" borderId="61" xfId="0" applyFont="1" applyFill="1" applyBorder="1" applyAlignment="1">
      <alignment horizontal="left" vertical="top" wrapText="1"/>
    </xf>
    <xf numFmtId="0" fontId="100" fillId="2" borderId="138" xfId="0" applyFont="1" applyFill="1" applyBorder="1" applyAlignment="1">
      <alignment horizontal="left" vertical="top" wrapText="1"/>
    </xf>
    <xf numFmtId="0" fontId="100" fillId="2" borderId="16" xfId="0" applyFont="1" applyFill="1" applyBorder="1" applyAlignment="1">
      <alignment horizontal="left" vertical="top" wrapText="1"/>
    </xf>
  </cellXfs>
  <cellStyles count="13">
    <cellStyle name="Hyperlink" xfId="8" builtinId="8"/>
    <cellStyle name="Hyperlink 2" xfId="3" xr:uid="{8608B45D-956B-4C33-950F-EFAF9A863892}"/>
    <cellStyle name="Normal" xfId="0" builtinId="0"/>
    <cellStyle name="Normal 16 2" xfId="5" xr:uid="{FA6E878A-A3DF-4106-906A-7A682771D7F4}"/>
    <cellStyle name="Normal 2 2" xfId="9" xr:uid="{B29F2148-05D5-42B6-8A06-A32AD983DF82}"/>
    <cellStyle name="Normal 2 2 2" xfId="2" xr:uid="{0BB195E3-2F88-4D04-BE70-AAE33ED19C9A}"/>
    <cellStyle name="Normál 2 2 2" xfId="4" xr:uid="{424ED2D8-D679-4F30-BE98-25E91180D35F}"/>
    <cellStyle name="Normal 3" xfId="1" xr:uid="{9A389899-3CA7-4108-8FB0-14A9F354BAC5}"/>
    <cellStyle name="Normál 3" xfId="7" xr:uid="{F56B8CC4-F371-4DB6-A9D2-807DAC97F569}"/>
    <cellStyle name="Normal 5" xfId="6" xr:uid="{EE73A6A4-9499-4081-B2FA-ABA43D6392CA}"/>
    <cellStyle name="oldtext01" xfId="11" xr:uid="{1C9543A5-9647-4E1F-ABF3-0731D3E295DA}"/>
    <cellStyle name="Percent 2" xfId="12" xr:uid="{E7F369DA-FE01-4911-8567-148408BE4AB6}"/>
    <cellStyle name="Text03" xfId="10" xr:uid="{0B32B0D1-EEFB-4D75-BB3D-D0608C02D658}"/>
  </cellStyles>
  <dxfs count="27">
    <dxf>
      <font>
        <b/>
        <i val="0"/>
        <color rgb="FF00B050"/>
      </font>
    </dxf>
    <dxf>
      <font>
        <b/>
        <i val="0"/>
        <color theme="9"/>
      </font>
    </dxf>
    <dxf>
      <font>
        <color theme="0"/>
      </font>
      <fill>
        <patternFill>
          <bgColor rgb="FFFF0000"/>
        </patternFill>
      </fill>
    </dxf>
    <dxf>
      <font>
        <color theme="0"/>
      </font>
      <fill>
        <patternFill>
          <bgColor rgb="FFFF0000"/>
        </patternFill>
      </fill>
    </dxf>
    <dxf>
      <font>
        <b/>
        <i val="0"/>
        <color rgb="FF00B050"/>
      </font>
    </dxf>
    <dxf>
      <font>
        <b/>
        <i val="0"/>
        <color theme="9"/>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BFD732"/>
      </font>
    </dxf>
    <dxf>
      <font>
        <color theme="0"/>
      </font>
      <fill>
        <patternFill>
          <bgColor rgb="FFFF0000"/>
        </patternFill>
      </fill>
    </dxf>
    <dxf>
      <fill>
        <patternFill>
          <bgColor theme="3" tint="0.79998168889431442"/>
        </patternFill>
      </fill>
    </dxf>
    <dxf>
      <fill>
        <patternFill>
          <bgColor theme="0"/>
        </patternFill>
      </fill>
      <border>
        <left style="dotted">
          <color auto="1"/>
        </left>
        <right style="dotted">
          <color auto="1"/>
        </right>
        <top style="dotted">
          <color auto="1"/>
        </top>
        <bottom style="dotted">
          <color auto="1"/>
        </bottom>
        <vertical/>
        <horizontal/>
      </border>
    </dxf>
    <dxf>
      <font>
        <color rgb="FFBFD732"/>
      </font>
      <fill>
        <patternFill>
          <bgColor rgb="FFBFD732"/>
        </patternFill>
      </fill>
      <border>
        <left/>
        <right/>
        <top/>
        <bottom/>
      </border>
    </dxf>
    <dxf>
      <fill>
        <patternFill>
          <bgColor theme="0"/>
        </patternFill>
      </fill>
      <border>
        <left style="dotted">
          <color auto="1"/>
        </left>
        <right style="dotted">
          <color auto="1"/>
        </right>
        <top style="dotted">
          <color auto="1"/>
        </top>
        <bottom style="dotted">
          <color auto="1"/>
        </bottom>
        <vertical/>
        <horizontal/>
      </border>
    </dxf>
    <dxf>
      <font>
        <color rgb="FFBFD732"/>
      </font>
      <fill>
        <patternFill>
          <bgColor rgb="FFBFD732"/>
        </patternFill>
      </fill>
      <border>
        <left/>
        <right/>
        <top/>
        <bottom/>
      </border>
    </dxf>
    <dxf>
      <fill>
        <patternFill>
          <bgColor theme="0"/>
        </patternFill>
      </fill>
      <border>
        <left style="dotted">
          <color auto="1"/>
        </left>
        <right style="dotted">
          <color auto="1"/>
        </right>
        <top style="dotted">
          <color auto="1"/>
        </top>
        <bottom style="dotted">
          <color auto="1"/>
        </bottom>
        <vertical/>
        <horizontal/>
      </border>
    </dxf>
    <dxf>
      <font>
        <color rgb="FFBFD732"/>
      </font>
      <fill>
        <patternFill>
          <bgColor rgb="FFBFD732"/>
        </patternFill>
      </fill>
      <border>
        <left/>
        <right/>
        <top/>
        <bottom/>
      </border>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rgb="FFBFD732"/>
      </font>
      <fill>
        <patternFill>
          <bgColor rgb="FFBFD732"/>
        </patternFill>
      </fill>
      <border>
        <right/>
        <top/>
        <bottom/>
        <vertical/>
        <horizontal/>
      </border>
    </dxf>
    <dxf>
      <font>
        <color theme="0"/>
      </font>
      <fill>
        <patternFill>
          <bgColor rgb="FFFF0000"/>
        </patternFill>
      </fill>
    </dxf>
    <dxf>
      <font>
        <color theme="0"/>
      </font>
      <fill>
        <patternFill>
          <bgColor rgb="FFFF0000"/>
        </patternFill>
      </fill>
    </dxf>
    <dxf>
      <font>
        <color rgb="FFBFD732"/>
      </font>
      <fill>
        <patternFill>
          <bgColor rgb="FFBFD732"/>
        </patternFill>
      </fill>
      <border>
        <right/>
        <top/>
        <bottom/>
        <vertical/>
        <horizontal/>
      </border>
    </dxf>
    <dxf>
      <font>
        <color theme="0"/>
      </font>
      <fill>
        <patternFill>
          <bgColor rgb="FFFF0000"/>
        </patternFill>
      </fill>
    </dxf>
  </dxfs>
  <tableStyles count="0" defaultTableStyle="TableStyleMedium2" defaultPivotStyle="PivotStyleLight16"/>
  <colors>
    <mruColors>
      <color rgb="FF00465B"/>
      <color rgb="FFBFD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customXml" Target="../customXml/item2.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307901335084818E-2"/>
          <c:y val="7.9452195030398853E-2"/>
          <c:w val="0.97827470258791493"/>
          <c:h val="0.70965085395469452"/>
        </c:manualLayout>
      </c:layout>
      <c:barChart>
        <c:barDir val="col"/>
        <c:grouping val="stacked"/>
        <c:varyColors val="0"/>
        <c:ser>
          <c:idx val="0"/>
          <c:order val="0"/>
          <c:tx>
            <c:strRef>
              <c:f>'D3'!$B$28:$D$28</c:f>
              <c:strCache>
                <c:ptCount val="3"/>
                <c:pt idx="0">
                  <c:v>NOK parts # (internally detected)</c:v>
                </c:pt>
              </c:strCache>
            </c:strRef>
          </c:tx>
          <c:spPr>
            <a:solidFill>
              <a:schemeClr val="accent1"/>
            </a:solidFill>
            <a:ln>
              <a:noFill/>
            </a:ln>
            <a:effectLst/>
          </c:spPr>
          <c:invertIfNegative val="0"/>
          <c:cat>
            <c:strRef>
              <c:f>'D3'!$E$27:$AS$27</c:f>
              <c:strCache>
                <c:ptCount val="5"/>
                <c:pt idx="0">
                  <c:v>Example</c:v>
                </c:pt>
                <c:pt idx="1">
                  <c:v>Example</c:v>
                </c:pt>
                <c:pt idx="2">
                  <c:v>Example</c:v>
                </c:pt>
                <c:pt idx="3">
                  <c:v>Example</c:v>
                </c:pt>
                <c:pt idx="4">
                  <c:v>Example</c:v>
                </c:pt>
              </c:strCache>
            </c:strRef>
          </c:cat>
          <c:val>
            <c:numRef>
              <c:f>'D3'!$E$28:$AS$28</c:f>
              <c:numCache>
                <c:formatCode>General</c:formatCode>
                <c:ptCount val="41"/>
                <c:pt idx="0">
                  <c:v>2</c:v>
                </c:pt>
                <c:pt idx="1">
                  <c:v>2</c:v>
                </c:pt>
                <c:pt idx="2">
                  <c:v>2</c:v>
                </c:pt>
                <c:pt idx="3">
                  <c:v>2</c:v>
                </c:pt>
              </c:numCache>
            </c:numRef>
          </c:val>
          <c:extLst>
            <c:ext xmlns:c16="http://schemas.microsoft.com/office/drawing/2014/chart" uri="{C3380CC4-5D6E-409C-BE32-E72D297353CC}">
              <c16:uniqueId val="{00000000-A886-49A7-B0F2-06C9910A95F2}"/>
            </c:ext>
          </c:extLst>
        </c:ser>
        <c:ser>
          <c:idx val="1"/>
          <c:order val="1"/>
          <c:tx>
            <c:strRef>
              <c:f>'D3'!$B$29:$D$29</c:f>
              <c:strCache>
                <c:ptCount val="3"/>
                <c:pt idx="0">
                  <c:v>NOK parts # (found at the customer)</c:v>
                </c:pt>
              </c:strCache>
            </c:strRef>
          </c:tx>
          <c:spPr>
            <a:solidFill>
              <a:schemeClr val="accent2"/>
            </a:solidFill>
            <a:ln>
              <a:noFill/>
            </a:ln>
            <a:effectLst/>
          </c:spPr>
          <c:invertIfNegative val="0"/>
          <c:cat>
            <c:strRef>
              <c:f>'D3'!$E$27:$AS$27</c:f>
              <c:strCache>
                <c:ptCount val="5"/>
                <c:pt idx="0">
                  <c:v>Example</c:v>
                </c:pt>
                <c:pt idx="1">
                  <c:v>Example</c:v>
                </c:pt>
                <c:pt idx="2">
                  <c:v>Example</c:v>
                </c:pt>
                <c:pt idx="3">
                  <c:v>Example</c:v>
                </c:pt>
                <c:pt idx="4">
                  <c:v>Example</c:v>
                </c:pt>
              </c:strCache>
            </c:strRef>
          </c:cat>
          <c:val>
            <c:numRef>
              <c:f>'D3'!$E$29:$AS$29</c:f>
              <c:numCache>
                <c:formatCode>General</c:formatCode>
                <c:ptCount val="41"/>
                <c:pt idx="0">
                  <c:v>2</c:v>
                </c:pt>
                <c:pt idx="2">
                  <c:v>2</c:v>
                </c:pt>
                <c:pt idx="4">
                  <c:v>2</c:v>
                </c:pt>
              </c:numCache>
            </c:numRef>
          </c:val>
          <c:extLst>
            <c:ext xmlns:c16="http://schemas.microsoft.com/office/drawing/2014/chart" uri="{C3380CC4-5D6E-409C-BE32-E72D297353CC}">
              <c16:uniqueId val="{00000001-A886-49A7-B0F2-06C9910A95F2}"/>
            </c:ext>
          </c:extLst>
        </c:ser>
        <c:dLbls>
          <c:showLegendKey val="0"/>
          <c:showVal val="0"/>
          <c:showCatName val="0"/>
          <c:showSerName val="0"/>
          <c:showPercent val="0"/>
          <c:showBubbleSize val="0"/>
        </c:dLbls>
        <c:gapWidth val="150"/>
        <c:overlap val="100"/>
        <c:axId val="762444656"/>
        <c:axId val="762448920"/>
      </c:barChart>
      <c:catAx>
        <c:axId val="7624446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2448920"/>
        <c:crosses val="autoZero"/>
        <c:auto val="1"/>
        <c:lblAlgn val="ctr"/>
        <c:lblOffset val="100"/>
        <c:noMultiLvlLbl val="0"/>
      </c:catAx>
      <c:valAx>
        <c:axId val="76244892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2444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'D3'!$B$33:$D$33</c:f>
              <c:strCache>
                <c:ptCount val="3"/>
                <c:pt idx="0">
                  <c:v>NOK parts # (detected during containment)</c:v>
                </c:pt>
              </c:strCache>
            </c:strRef>
          </c:tx>
          <c:spPr>
            <a:solidFill>
              <a:schemeClr val="accent1"/>
            </a:solidFill>
            <a:ln>
              <a:noFill/>
            </a:ln>
            <a:effectLst/>
          </c:spPr>
          <c:invertIfNegative val="0"/>
          <c:cat>
            <c:strRef>
              <c:f>'D3'!$E$32:$AS$32</c:f>
              <c:strCache>
                <c:ptCount val="2"/>
                <c:pt idx="0">
                  <c:v>Example</c:v>
                </c:pt>
                <c:pt idx="1">
                  <c:v>Example</c:v>
                </c:pt>
              </c:strCache>
            </c:strRef>
          </c:cat>
          <c:val>
            <c:numRef>
              <c:f>'D3'!$E$33:$AS$33</c:f>
              <c:numCache>
                <c:formatCode>General</c:formatCode>
                <c:ptCount val="41"/>
                <c:pt idx="0">
                  <c:v>2</c:v>
                </c:pt>
                <c:pt idx="1">
                  <c:v>1</c:v>
                </c:pt>
              </c:numCache>
            </c:numRef>
          </c:val>
          <c:extLst>
            <c:ext xmlns:c16="http://schemas.microsoft.com/office/drawing/2014/chart" uri="{C3380CC4-5D6E-409C-BE32-E72D297353CC}">
              <c16:uniqueId val="{00000000-5445-4EF3-8EEC-5C32DE9A2AF0}"/>
            </c:ext>
          </c:extLst>
        </c:ser>
        <c:ser>
          <c:idx val="1"/>
          <c:order val="1"/>
          <c:tx>
            <c:strRef>
              <c:f>'D3'!$B$34:$D$34</c:f>
              <c:strCache>
                <c:ptCount val="3"/>
                <c:pt idx="0">
                  <c:v>NOK parts # (found by the customer)</c:v>
                </c:pt>
              </c:strCache>
            </c:strRef>
          </c:tx>
          <c:spPr>
            <a:solidFill>
              <a:schemeClr val="accent2"/>
            </a:solidFill>
            <a:ln>
              <a:noFill/>
            </a:ln>
            <a:effectLst/>
          </c:spPr>
          <c:invertIfNegative val="0"/>
          <c:cat>
            <c:strRef>
              <c:f>'D3'!$E$32:$AS$32</c:f>
              <c:strCache>
                <c:ptCount val="2"/>
                <c:pt idx="0">
                  <c:v>Example</c:v>
                </c:pt>
                <c:pt idx="1">
                  <c:v>Example</c:v>
                </c:pt>
              </c:strCache>
            </c:strRef>
          </c:cat>
          <c:val>
            <c:numRef>
              <c:f>'D3'!$E$34:$AS$34</c:f>
              <c:numCache>
                <c:formatCode>General</c:formatCode>
                <c:ptCount val="41"/>
                <c:pt idx="0">
                  <c:v>1</c:v>
                </c:pt>
                <c:pt idx="1">
                  <c:v>1</c:v>
                </c:pt>
              </c:numCache>
            </c:numRef>
          </c:val>
          <c:extLst>
            <c:ext xmlns:c16="http://schemas.microsoft.com/office/drawing/2014/chart" uri="{C3380CC4-5D6E-409C-BE32-E72D297353CC}">
              <c16:uniqueId val="{00000001-5445-4EF3-8EEC-5C32DE9A2AF0}"/>
            </c:ext>
          </c:extLst>
        </c:ser>
        <c:dLbls>
          <c:showLegendKey val="0"/>
          <c:showVal val="0"/>
          <c:showCatName val="0"/>
          <c:showSerName val="0"/>
          <c:showPercent val="0"/>
          <c:showBubbleSize val="0"/>
        </c:dLbls>
        <c:gapWidth val="150"/>
        <c:overlap val="100"/>
        <c:axId val="762444656"/>
        <c:axId val="762448920"/>
      </c:barChart>
      <c:catAx>
        <c:axId val="76244465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2448920"/>
        <c:crosses val="autoZero"/>
        <c:auto val="1"/>
        <c:lblAlgn val="ctr"/>
        <c:lblOffset val="100"/>
        <c:noMultiLvlLbl val="0"/>
      </c:catAx>
      <c:valAx>
        <c:axId val="762448920"/>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62444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jpe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1.jpeg"/><Relationship Id="rId1" Type="http://schemas.openxmlformats.org/officeDocument/2006/relationships/image" Target="../media/image3.emf"/><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8" Type="http://schemas.openxmlformats.org/officeDocument/2006/relationships/image" Target="../media/image19.emf"/><Relationship Id="rId3" Type="http://schemas.openxmlformats.org/officeDocument/2006/relationships/image" Target="../media/image15.png"/><Relationship Id="rId7" Type="http://schemas.openxmlformats.org/officeDocument/2006/relationships/image" Target="../media/image18.svg"/><Relationship Id="rId2" Type="http://schemas.openxmlformats.org/officeDocument/2006/relationships/hyperlink" Target="#'D1-D2'!AZ1"/><Relationship Id="rId1" Type="http://schemas.openxmlformats.org/officeDocument/2006/relationships/image" Target="../media/image14.png"/><Relationship Id="rId6" Type="http://schemas.openxmlformats.org/officeDocument/2006/relationships/image" Target="../media/image17.png"/><Relationship Id="rId5" Type="http://schemas.openxmlformats.org/officeDocument/2006/relationships/hyperlink" Target="#'D1-D2'!A1"/><Relationship Id="rId4" Type="http://schemas.openxmlformats.org/officeDocument/2006/relationships/image" Target="../media/image16.svg"/></Relationships>
</file>

<file path=xl/drawings/_rels/drawing5.xml.rels><?xml version="1.0" encoding="UTF-8" standalone="yes"?>
<Relationships xmlns="http://schemas.openxmlformats.org/package/2006/relationships"><Relationship Id="rId3" Type="http://schemas.openxmlformats.org/officeDocument/2006/relationships/image" Target="../media/image20.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23.emf"/></Relationships>
</file>

<file path=xl/drawings/_rels/drawing7.xml.rels><?xml version="1.0" encoding="UTF-8" standalone="yes"?>
<Relationships xmlns="http://schemas.openxmlformats.org/package/2006/relationships"><Relationship Id="rId1" Type="http://schemas.openxmlformats.org/officeDocument/2006/relationships/image" Target="../media/image24.emf"/></Relationships>
</file>

<file path=xl/drawings/_rels/drawing8.xml.rels><?xml version="1.0" encoding="UTF-8" standalone="yes"?>
<Relationships xmlns="http://schemas.openxmlformats.org/package/2006/relationships"><Relationship Id="rId1" Type="http://schemas.openxmlformats.org/officeDocument/2006/relationships/image" Target="../media/image25.emf"/></Relationships>
</file>

<file path=xl/drawings/_rels/drawing9.xml.rels><?xml version="1.0" encoding="UTF-8" standalone="yes"?>
<Relationships xmlns="http://schemas.openxmlformats.org/package/2006/relationships"><Relationship Id="rId3" Type="http://schemas.openxmlformats.org/officeDocument/2006/relationships/image" Target="../media/image29.emf"/><Relationship Id="rId2" Type="http://schemas.openxmlformats.org/officeDocument/2006/relationships/image" Target="../media/image28.emf"/><Relationship Id="rId1" Type="http://schemas.openxmlformats.org/officeDocument/2006/relationships/image" Target="../media/image27.emf"/><Relationship Id="rId5" Type="http://schemas.openxmlformats.org/officeDocument/2006/relationships/image" Target="../media/image31.png"/><Relationship Id="rId4" Type="http://schemas.openxmlformats.org/officeDocument/2006/relationships/image" Target="../media/image30.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2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2.png"/></Relationships>
</file>

<file path=xl/drawings/_rels/vmlDrawing7.vml.rels><?xml version="1.0" encoding="UTF-8" standalone="yes"?>
<Relationships xmlns="http://schemas.openxmlformats.org/package/2006/relationships"><Relationship Id="rId3" Type="http://schemas.openxmlformats.org/officeDocument/2006/relationships/image" Target="../media/image33.emf"/><Relationship Id="rId2" Type="http://schemas.openxmlformats.org/officeDocument/2006/relationships/image" Target="../media/image32.emf"/><Relationship Id="rId1" Type="http://schemas.openxmlformats.org/officeDocument/2006/relationships/image" Target="../media/image26.emf"/><Relationship Id="rId5" Type="http://schemas.openxmlformats.org/officeDocument/2006/relationships/image" Target="../media/image35.emf"/><Relationship Id="rId4" Type="http://schemas.openxmlformats.org/officeDocument/2006/relationships/image" Target="../media/image34.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85726</xdr:rowOff>
    </xdr:from>
    <xdr:to>
      <xdr:col>1</xdr:col>
      <xdr:colOff>211455</xdr:colOff>
      <xdr:row>1</xdr:row>
      <xdr:rowOff>95250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85726"/>
          <a:ext cx="790575" cy="380999"/>
        </a:xfrm>
        <a:prstGeom prst="rect">
          <a:avLst/>
        </a:prstGeom>
      </xdr:spPr>
    </xdr:pic>
    <xdr:clientData/>
  </xdr:twoCellAnchor>
  <xdr:twoCellAnchor editAs="oneCell">
    <xdr:from>
      <xdr:col>0</xdr:col>
      <xdr:colOff>0</xdr:colOff>
      <xdr:row>0</xdr:row>
      <xdr:rowOff>85726</xdr:rowOff>
    </xdr:from>
    <xdr:to>
      <xdr:col>1</xdr:col>
      <xdr:colOff>478155</xdr:colOff>
      <xdr:row>1</xdr:row>
      <xdr:rowOff>323851</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85726"/>
          <a:ext cx="1074420" cy="6153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989934</xdr:colOff>
      <xdr:row>128</xdr:row>
      <xdr:rowOff>104774</xdr:rowOff>
    </xdr:from>
    <xdr:to>
      <xdr:col>2</xdr:col>
      <xdr:colOff>4706637</xdr:colOff>
      <xdr:row>177</xdr:row>
      <xdr:rowOff>59056</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134" y="24345899"/>
          <a:ext cx="3716703" cy="78886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xdr:colOff>
      <xdr:row>0</xdr:row>
      <xdr:rowOff>85726</xdr:rowOff>
    </xdr:from>
    <xdr:to>
      <xdr:col>2</xdr:col>
      <xdr:colOff>361950</xdr:colOff>
      <xdr:row>2</xdr:row>
      <xdr:rowOff>38100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85726"/>
          <a:ext cx="790575" cy="380999"/>
        </a:xfrm>
        <a:prstGeom prst="rect">
          <a:avLst/>
        </a:prstGeom>
      </xdr:spPr>
    </xdr:pic>
    <xdr:clientData/>
  </xdr:twoCellAnchor>
  <xdr:twoCellAnchor editAs="oneCell">
    <xdr:from>
      <xdr:col>0</xdr:col>
      <xdr:colOff>28575</xdr:colOff>
      <xdr:row>0</xdr:row>
      <xdr:rowOff>85726</xdr:rowOff>
    </xdr:from>
    <xdr:to>
      <xdr:col>2</xdr:col>
      <xdr:colOff>352425</xdr:colOff>
      <xdr:row>2</xdr:row>
      <xdr:rowOff>38100</xdr:rowOff>
    </xdr:to>
    <xdr:pic>
      <xdr:nvPicPr>
        <xdr:cNvPr id="5" name="Picture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575" y="85726"/>
          <a:ext cx="781050" cy="380999"/>
        </a:xfrm>
        <a:prstGeom prst="rect">
          <a:avLst/>
        </a:prstGeom>
      </xdr:spPr>
    </xdr:pic>
    <xdr:clientData/>
  </xdr:twoCellAnchor>
  <xdr:twoCellAnchor editAs="oneCell">
    <xdr:from>
      <xdr:col>23</xdr:col>
      <xdr:colOff>184008</xdr:colOff>
      <xdr:row>28</xdr:row>
      <xdr:rowOff>690562</xdr:rowOff>
    </xdr:from>
    <xdr:to>
      <xdr:col>27</xdr:col>
      <xdr:colOff>448355</xdr:colOff>
      <xdr:row>35</xdr:row>
      <xdr:rowOff>4330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a:stretch>
          <a:fillRect/>
        </a:stretch>
      </xdr:blipFill>
      <xdr:spPr>
        <a:xfrm>
          <a:off x="24710883" y="6619875"/>
          <a:ext cx="2740847" cy="2671330"/>
        </a:xfrm>
        <a:prstGeom prst="rect">
          <a:avLst/>
        </a:prstGeom>
      </xdr:spPr>
    </xdr:pic>
    <xdr:clientData/>
  </xdr:twoCellAnchor>
  <xdr:twoCellAnchor editAs="oneCell">
    <xdr:from>
      <xdr:col>29</xdr:col>
      <xdr:colOff>69273</xdr:colOff>
      <xdr:row>28</xdr:row>
      <xdr:rowOff>708070</xdr:rowOff>
    </xdr:from>
    <xdr:to>
      <xdr:col>33</xdr:col>
      <xdr:colOff>510864</xdr:colOff>
      <xdr:row>35</xdr:row>
      <xdr:rowOff>54121</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5"/>
        <a:stretch>
          <a:fillRect/>
        </a:stretch>
      </xdr:blipFill>
      <xdr:spPr>
        <a:xfrm>
          <a:off x="28310898" y="6637383"/>
          <a:ext cx="2918091" cy="2703613"/>
        </a:xfrm>
        <a:prstGeom prst="rect">
          <a:avLst/>
        </a:prstGeom>
      </xdr:spPr>
    </xdr:pic>
    <xdr:clientData/>
  </xdr:twoCellAnchor>
  <xdr:twoCellAnchor editAs="oneCell">
    <xdr:from>
      <xdr:col>25</xdr:col>
      <xdr:colOff>112568</xdr:colOff>
      <xdr:row>18</xdr:row>
      <xdr:rowOff>57629</xdr:rowOff>
    </xdr:from>
    <xdr:to>
      <xdr:col>35</xdr:col>
      <xdr:colOff>104030</xdr:colOff>
      <xdr:row>25</xdr:row>
      <xdr:rowOff>32472</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a:xfrm>
          <a:off x="25877693" y="3796192"/>
          <a:ext cx="6182712" cy="1308343"/>
        </a:xfrm>
        <a:prstGeom prst="rect">
          <a:avLst/>
        </a:prstGeom>
      </xdr:spPr>
    </xdr:pic>
    <xdr:clientData/>
  </xdr:twoCellAnchor>
  <xdr:twoCellAnchor editAs="oneCell">
    <xdr:from>
      <xdr:col>36</xdr:col>
      <xdr:colOff>251113</xdr:colOff>
      <xdr:row>12</xdr:row>
      <xdr:rowOff>153699</xdr:rowOff>
    </xdr:from>
    <xdr:to>
      <xdr:col>44</xdr:col>
      <xdr:colOff>181841</xdr:colOff>
      <xdr:row>26</xdr:row>
      <xdr:rowOff>89298</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7"/>
        <a:stretch>
          <a:fillRect/>
        </a:stretch>
      </xdr:blipFill>
      <xdr:spPr>
        <a:xfrm>
          <a:off x="32826613" y="2844512"/>
          <a:ext cx="4883728" cy="2507349"/>
        </a:xfrm>
        <a:prstGeom prst="rect">
          <a:avLst/>
        </a:prstGeom>
      </xdr:spPr>
    </xdr:pic>
    <xdr:clientData/>
  </xdr:twoCellAnchor>
  <xdr:twoCellAnchor editAs="oneCell">
    <xdr:from>
      <xdr:col>36</xdr:col>
      <xdr:colOff>251113</xdr:colOff>
      <xdr:row>26</xdr:row>
      <xdr:rowOff>188337</xdr:rowOff>
    </xdr:from>
    <xdr:to>
      <xdr:col>43</xdr:col>
      <xdr:colOff>129884</xdr:colOff>
      <xdr:row>29</xdr:row>
      <xdr:rowOff>1086458</xdr:rowOff>
    </xdr:to>
    <xdr:pic>
      <xdr:nvPicPr>
        <xdr:cNvPr id="10" name="Picture 9" descr="D3">
          <a:extLst>
            <a:ext uri="{FF2B5EF4-FFF2-40B4-BE49-F238E27FC236}">
              <a16:creationId xmlns:a16="http://schemas.microsoft.com/office/drawing/2014/main" id="{00000000-0008-0000-0100-00000A000000}"/>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8"/>
        <a:stretch>
          <a:fillRect/>
        </a:stretch>
      </xdr:blipFill>
      <xdr:spPr>
        <a:xfrm>
          <a:off x="32826613" y="5450900"/>
          <a:ext cx="4212646" cy="2374496"/>
        </a:xfrm>
        <a:prstGeom prst="rect">
          <a:avLst/>
        </a:prstGeom>
        <a:solidFill>
          <a:schemeClr val="accent2"/>
        </a:solidFill>
      </xdr:spPr>
    </xdr:pic>
    <xdr:clientData/>
  </xdr:twoCellAnchor>
  <xdr:twoCellAnchor editAs="oneCell">
    <xdr:from>
      <xdr:col>36</xdr:col>
      <xdr:colOff>251113</xdr:colOff>
      <xdr:row>29</xdr:row>
      <xdr:rowOff>1192790</xdr:rowOff>
    </xdr:from>
    <xdr:to>
      <xdr:col>47</xdr:col>
      <xdr:colOff>303068</xdr:colOff>
      <xdr:row>40</xdr:row>
      <xdr:rowOff>60625</xdr:rowOff>
    </xdr:to>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9"/>
        <a:stretch>
          <a:fillRect/>
        </a:stretch>
      </xdr:blipFill>
      <xdr:spPr>
        <a:xfrm>
          <a:off x="32826613" y="7931728"/>
          <a:ext cx="6862330" cy="2368272"/>
        </a:xfrm>
        <a:prstGeom prst="rect">
          <a:avLst/>
        </a:prstGeom>
      </xdr:spPr>
    </xdr:pic>
    <xdr:clientData/>
  </xdr:twoCellAnchor>
  <xdr:twoCellAnchor editAs="oneCell">
    <xdr:from>
      <xdr:col>36</xdr:col>
      <xdr:colOff>251113</xdr:colOff>
      <xdr:row>39</xdr:row>
      <xdr:rowOff>149370</xdr:rowOff>
    </xdr:from>
    <xdr:to>
      <xdr:col>45</xdr:col>
      <xdr:colOff>562841</xdr:colOff>
      <xdr:row>51</xdr:row>
      <xdr:rowOff>23513</xdr:rowOff>
    </xdr:to>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0"/>
        <a:stretch>
          <a:fillRect/>
        </a:stretch>
      </xdr:blipFill>
      <xdr:spPr>
        <a:xfrm>
          <a:off x="32826613" y="10198245"/>
          <a:ext cx="5883853" cy="2160143"/>
        </a:xfrm>
        <a:prstGeom prst="rect">
          <a:avLst/>
        </a:prstGeom>
      </xdr:spPr>
    </xdr:pic>
    <xdr:clientData/>
  </xdr:twoCellAnchor>
  <xdr:twoCellAnchor editAs="oneCell">
    <xdr:from>
      <xdr:col>36</xdr:col>
      <xdr:colOff>251113</xdr:colOff>
      <xdr:row>52</xdr:row>
      <xdr:rowOff>166688</xdr:rowOff>
    </xdr:from>
    <xdr:to>
      <xdr:col>43</xdr:col>
      <xdr:colOff>124475</xdr:colOff>
      <xdr:row>65</xdr:row>
      <xdr:rowOff>97415</xdr:rowOff>
    </xdr:to>
    <xdr:pic>
      <xdr:nvPicPr>
        <xdr:cNvPr id="13" name="Picture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1"/>
        <a:stretch>
          <a:fillRect/>
        </a:stretch>
      </xdr:blipFill>
      <xdr:spPr>
        <a:xfrm>
          <a:off x="32826613" y="12692063"/>
          <a:ext cx="4207237" cy="2954915"/>
        </a:xfrm>
        <a:prstGeom prst="rect">
          <a:avLst/>
        </a:prstGeom>
      </xdr:spPr>
    </xdr:pic>
    <xdr:clientData/>
  </xdr:twoCellAnchor>
  <xdr:twoCellAnchor>
    <xdr:from>
      <xdr:col>26</xdr:col>
      <xdr:colOff>54244</xdr:colOff>
      <xdr:row>23</xdr:row>
      <xdr:rowOff>0</xdr:rowOff>
    </xdr:from>
    <xdr:to>
      <xdr:col>28</xdr:col>
      <xdr:colOff>43296</xdr:colOff>
      <xdr:row>28</xdr:row>
      <xdr:rowOff>736024</xdr:rowOff>
    </xdr:to>
    <xdr:cxnSp macro="">
      <xdr:nvCxnSpPr>
        <xdr:cNvPr id="15" name="Straight Arrow Connector 14">
          <a:extLst>
            <a:ext uri="{FF2B5EF4-FFF2-40B4-BE49-F238E27FC236}">
              <a16:creationId xmlns:a16="http://schemas.microsoft.com/office/drawing/2014/main" id="{00000000-0008-0000-0100-00000F000000}"/>
            </a:ext>
          </a:extLst>
        </xdr:cNvPr>
        <xdr:cNvCxnSpPr/>
      </xdr:nvCxnSpPr>
      <xdr:spPr>
        <a:xfrm flipH="1">
          <a:off x="26438494" y="4572000"/>
          <a:ext cx="1227302" cy="2093337"/>
        </a:xfrm>
        <a:prstGeom prst="straightConnector1">
          <a:avLst/>
        </a:prstGeom>
        <a:ln w="571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xdr:col>
      <xdr:colOff>64943</xdr:colOff>
      <xdr:row>12</xdr:row>
      <xdr:rowOff>32473</xdr:rowOff>
    </xdr:from>
    <xdr:to>
      <xdr:col>35</xdr:col>
      <xdr:colOff>528204</xdr:colOff>
      <xdr:row>67</xdr:row>
      <xdr:rowOff>160194</xdr:rowOff>
    </xdr:to>
    <xdr:sp macro="" textlink="">
      <xdr:nvSpPr>
        <xdr:cNvPr id="16" name="Left Brace 15">
          <a:extLst>
            <a:ext uri="{FF2B5EF4-FFF2-40B4-BE49-F238E27FC236}">
              <a16:creationId xmlns:a16="http://schemas.microsoft.com/office/drawing/2014/main" id="{00000000-0008-0000-0100-000010000000}"/>
            </a:ext>
          </a:extLst>
        </xdr:cNvPr>
        <xdr:cNvSpPr/>
      </xdr:nvSpPr>
      <xdr:spPr>
        <a:xfrm>
          <a:off x="32021318" y="2723286"/>
          <a:ext cx="463261" cy="12915033"/>
        </a:xfrm>
        <a:prstGeom prst="leftBrace">
          <a:avLst>
            <a:gd name="adj1" fmla="val 8333"/>
            <a:gd name="adj2" fmla="val 25319"/>
          </a:avLst>
        </a:prstGeom>
        <a:ln w="76200"/>
      </xdr:spPr>
      <xdr:style>
        <a:lnRef idx="1">
          <a:schemeClr val="accent6"/>
        </a:lnRef>
        <a:fillRef idx="0">
          <a:schemeClr val="accent6"/>
        </a:fillRef>
        <a:effectRef idx="0">
          <a:schemeClr val="accent6"/>
        </a:effectRef>
        <a:fontRef idx="minor">
          <a:schemeClr val="tx1"/>
        </a:fontRef>
      </xdr:style>
      <xdr:txBody>
        <a:bodyPr vertOverflow="clip" horzOverflow="clip" rtlCol="0" anchor="t"/>
        <a:lstStyle/>
        <a:p>
          <a:pPr algn="l"/>
          <a:endParaRPr lang="en-US" sz="1100"/>
        </a:p>
      </xdr:txBody>
    </xdr:sp>
    <xdr:clientData/>
  </xdr:twoCellAnchor>
  <xdr:twoCellAnchor>
    <xdr:from>
      <xdr:col>30</xdr:col>
      <xdr:colOff>0</xdr:colOff>
      <xdr:row>24</xdr:row>
      <xdr:rowOff>119062</xdr:rowOff>
    </xdr:from>
    <xdr:to>
      <xdr:col>35</xdr:col>
      <xdr:colOff>64943</xdr:colOff>
      <xdr:row>27</xdr:row>
      <xdr:rowOff>151936</xdr:rowOff>
    </xdr:to>
    <xdr:cxnSp macro="">
      <xdr:nvCxnSpPr>
        <xdr:cNvPr id="18" name="Straight Arrow Connector 17">
          <a:extLst>
            <a:ext uri="{FF2B5EF4-FFF2-40B4-BE49-F238E27FC236}">
              <a16:creationId xmlns:a16="http://schemas.microsoft.com/office/drawing/2014/main" id="{00000000-0008-0000-0100-000012000000}"/>
            </a:ext>
          </a:extLst>
        </xdr:cNvPr>
        <xdr:cNvCxnSpPr>
          <a:endCxn id="16" idx="1"/>
        </xdr:cNvCxnSpPr>
      </xdr:nvCxnSpPr>
      <xdr:spPr>
        <a:xfrm>
          <a:off x="28860750" y="4857750"/>
          <a:ext cx="3160568" cy="1032999"/>
        </a:xfrm>
        <a:prstGeom prst="straightConnector1">
          <a:avLst/>
        </a:prstGeom>
        <a:ln w="57150">
          <a:tailEnd type="triangle"/>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28</xdr:col>
      <xdr:colOff>71437</xdr:colOff>
      <xdr:row>25</xdr:row>
      <xdr:rowOff>23811</xdr:rowOff>
    </xdr:from>
    <xdr:to>
      <xdr:col>30</xdr:col>
      <xdr:colOff>404812</xdr:colOff>
      <xdr:row>28</xdr:row>
      <xdr:rowOff>619124</xdr:rowOff>
    </xdr:to>
    <xdr:sp macro="" textlink="">
      <xdr:nvSpPr>
        <xdr:cNvPr id="22" name="Arrow: Down 21">
          <a:extLst>
            <a:ext uri="{FF2B5EF4-FFF2-40B4-BE49-F238E27FC236}">
              <a16:creationId xmlns:a16="http://schemas.microsoft.com/office/drawing/2014/main" id="{00000000-0008-0000-0100-000016000000}"/>
            </a:ext>
          </a:extLst>
        </xdr:cNvPr>
        <xdr:cNvSpPr/>
      </xdr:nvSpPr>
      <xdr:spPr>
        <a:xfrm>
          <a:off x="27693937" y="5095874"/>
          <a:ext cx="1571625" cy="1452563"/>
        </a:xfrm>
        <a:prstGeom prst="downArrow">
          <a:avLst/>
        </a:prstGeom>
        <a:solidFill>
          <a:srgbClr val="BFD732"/>
        </a:solidFill>
        <a:ln>
          <a:solidFill>
            <a:srgbClr val="00465B"/>
          </a:solid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1</xdr:col>
      <xdr:colOff>120661</xdr:colOff>
      <xdr:row>29</xdr:row>
      <xdr:rowOff>224316</xdr:rowOff>
    </xdr:from>
    <xdr:to>
      <xdr:col>2</xdr:col>
      <xdr:colOff>6141334</xdr:colOff>
      <xdr:row>51</xdr:row>
      <xdr:rowOff>115545</xdr:rowOff>
    </xdr:to>
    <xdr:pic>
      <xdr:nvPicPr>
        <xdr:cNvPr id="23" name="Picture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2"/>
        <a:stretch>
          <a:fillRect/>
        </a:stretch>
      </xdr:blipFill>
      <xdr:spPr>
        <a:xfrm>
          <a:off x="358786" y="6963254"/>
          <a:ext cx="6258798" cy="54871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112059</xdr:colOff>
      <xdr:row>5</xdr:row>
      <xdr:rowOff>33617</xdr:rowOff>
    </xdr:from>
    <xdr:to>
      <xdr:col>1</xdr:col>
      <xdr:colOff>884144</xdr:colOff>
      <xdr:row>6</xdr:row>
      <xdr:rowOff>176492</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5059" y="818029"/>
          <a:ext cx="772085" cy="378198"/>
        </a:xfrm>
        <a:prstGeom prst="rect">
          <a:avLst/>
        </a:prstGeom>
      </xdr:spPr>
    </xdr:pic>
    <xdr:clientData/>
  </xdr:twoCellAnchor>
  <xdr:twoCellAnchor editAs="oneCell">
    <xdr:from>
      <xdr:col>7</xdr:col>
      <xdr:colOff>118783</xdr:colOff>
      <xdr:row>5</xdr:row>
      <xdr:rowOff>62752</xdr:rowOff>
    </xdr:from>
    <xdr:to>
      <xdr:col>7</xdr:col>
      <xdr:colOff>890868</xdr:colOff>
      <xdr:row>6</xdr:row>
      <xdr:rowOff>205627</xdr:rowOff>
    </xdr:to>
    <xdr:pic>
      <xdr:nvPicPr>
        <xdr:cNvPr id="5" name="Picture 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17489" y="847164"/>
          <a:ext cx="772085" cy="3781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33</xdr:col>
      <xdr:colOff>113321</xdr:colOff>
      <xdr:row>0</xdr:row>
      <xdr:rowOff>142876</xdr:rowOff>
    </xdr:from>
    <xdr:to>
      <xdr:col>42</xdr:col>
      <xdr:colOff>91671</xdr:colOff>
      <xdr:row>10</xdr:row>
      <xdr:rowOff>43658</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rotWithShape="1">
        <a:blip xmlns:r="http://schemas.openxmlformats.org/officeDocument/2006/relationships" r:embed="rId1"/>
        <a:srcRect b="3537"/>
        <a:stretch/>
      </xdr:blipFill>
      <xdr:spPr>
        <a:xfrm>
          <a:off x="33867540" y="142876"/>
          <a:ext cx="5443319" cy="2631282"/>
        </a:xfrm>
        <a:prstGeom prst="rect">
          <a:avLst/>
        </a:prstGeom>
      </xdr:spPr>
    </xdr:pic>
    <xdr:clientData/>
  </xdr:twoCellAnchor>
  <xdr:twoCellAnchor editAs="oneCell">
    <xdr:from>
      <xdr:col>7</xdr:col>
      <xdr:colOff>100352</xdr:colOff>
      <xdr:row>20</xdr:row>
      <xdr:rowOff>163286</xdr:rowOff>
    </xdr:from>
    <xdr:to>
      <xdr:col>7</xdr:col>
      <xdr:colOff>469447</xdr:colOff>
      <xdr:row>21</xdr:row>
      <xdr:rowOff>197306</xdr:rowOff>
    </xdr:to>
    <xdr:pic>
      <xdr:nvPicPr>
        <xdr:cNvPr id="8" name="Graphic 7" descr="Badge Question Mark outline">
          <a:hlinkClick xmlns:r="http://schemas.openxmlformats.org/officeDocument/2006/relationships" r:id="rId2"/>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244602" y="6504215"/>
          <a:ext cx="369095" cy="374198"/>
        </a:xfrm>
        <a:prstGeom prst="rect">
          <a:avLst/>
        </a:prstGeom>
      </xdr:spPr>
    </xdr:pic>
    <xdr:clientData/>
  </xdr:twoCellAnchor>
  <xdr:twoCellAnchor editAs="oneCell">
    <xdr:from>
      <xdr:col>34</xdr:col>
      <xdr:colOff>0</xdr:colOff>
      <xdr:row>10</xdr:row>
      <xdr:rowOff>0</xdr:rowOff>
    </xdr:from>
    <xdr:to>
      <xdr:col>35</xdr:col>
      <xdr:colOff>307182</xdr:colOff>
      <xdr:row>13</xdr:row>
      <xdr:rowOff>92868</xdr:rowOff>
    </xdr:to>
    <xdr:pic>
      <xdr:nvPicPr>
        <xdr:cNvPr id="9" name="Graphic 8" descr="Arrow: Horizontal U-turn with solid fill">
          <a:hlinkClick xmlns:r="http://schemas.openxmlformats.org/officeDocument/2006/relationships" r:id="rId5"/>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4361438" y="2964656"/>
          <a:ext cx="914400" cy="914400"/>
        </a:xfrm>
        <a:prstGeom prst="rect">
          <a:avLst/>
        </a:prstGeom>
      </xdr:spPr>
    </xdr:pic>
    <xdr:clientData/>
  </xdr:twoCellAnchor>
  <xdr:twoCellAnchor editAs="oneCell">
    <xdr:from>
      <xdr:col>14</xdr:col>
      <xdr:colOff>581025</xdr:colOff>
      <xdr:row>4</xdr:row>
      <xdr:rowOff>104775</xdr:rowOff>
    </xdr:from>
    <xdr:to>
      <xdr:col>22</xdr:col>
      <xdr:colOff>523875</xdr:colOff>
      <xdr:row>14</xdr:row>
      <xdr:rowOff>200025</xdr:rowOff>
    </xdr:to>
    <xdr:pic>
      <xdr:nvPicPr>
        <xdr:cNvPr id="3" name="Picture 2">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2831425" y="1057275"/>
          <a:ext cx="4819650" cy="2981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3710</xdr:colOff>
      <xdr:row>29</xdr:row>
      <xdr:rowOff>108858</xdr:rowOff>
    </xdr:from>
    <xdr:to>
      <xdr:col>45</xdr:col>
      <xdr:colOff>244928</xdr:colOff>
      <xdr:row>30</xdr:row>
      <xdr:rowOff>857250</xdr:rowOff>
    </xdr:to>
    <xdr:graphicFrame macro="">
      <xdr:nvGraphicFramePr>
        <xdr:cNvPr id="5" name="Chart 4">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47625</xdr:colOff>
      <xdr:row>34</xdr:row>
      <xdr:rowOff>45357</xdr:rowOff>
    </xdr:from>
    <xdr:to>
      <xdr:col>45</xdr:col>
      <xdr:colOff>515216</xdr:colOff>
      <xdr:row>35</xdr:row>
      <xdr:rowOff>1825625</xdr:rowOff>
    </xdr:to>
    <xdr:graphicFrame macro="">
      <xdr:nvGraphicFramePr>
        <xdr:cNvPr id="6" name="Chart 5">
          <a:extLst>
            <a:ext uri="{FF2B5EF4-FFF2-40B4-BE49-F238E27FC236}">
              <a16:creationId xmlns:a16="http://schemas.microsoft.com/office/drawing/2014/main"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27</xdr:col>
      <xdr:colOff>117074</xdr:colOff>
      <xdr:row>26</xdr:row>
      <xdr:rowOff>7044</xdr:rowOff>
    </xdr:from>
    <xdr:to>
      <xdr:col>28</xdr:col>
      <xdr:colOff>384715</xdr:colOff>
      <xdr:row>37</xdr:row>
      <xdr:rowOff>3045</xdr:rowOff>
    </xdr:to>
    <xdr:sp macro="" textlink="">
      <xdr:nvSpPr>
        <xdr:cNvPr id="7" name="Arrow: Up-Down 6">
          <a:extLst>
            <a:ext uri="{FF2B5EF4-FFF2-40B4-BE49-F238E27FC236}">
              <a16:creationId xmlns:a16="http://schemas.microsoft.com/office/drawing/2014/main" id="{00000000-0008-0000-0400-000007000000}"/>
            </a:ext>
          </a:extLst>
        </xdr:cNvPr>
        <xdr:cNvSpPr/>
      </xdr:nvSpPr>
      <xdr:spPr bwMode="auto">
        <a:xfrm>
          <a:off x="14771967" y="5558758"/>
          <a:ext cx="730284" cy="7561573"/>
        </a:xfrm>
        <a:prstGeom prst="upDownArrow">
          <a:avLst/>
        </a:prstGeom>
        <a:solidFill>
          <a:srgbClr val="FFFFFF">
            <a:alpha val="42000"/>
          </a:srgbClr>
        </a:solidFill>
        <a:ln w="9525" cap="flat" cmpd="sng" algn="ctr">
          <a:solidFill>
            <a:srgbClr val="000000"/>
          </a:solidFill>
          <a:prstDash val="solid"/>
          <a:round/>
          <a:headEnd type="none" w="med" len="med"/>
          <a:tailEnd type="none" w="med" len="med"/>
        </a:ln>
        <a:effectLst/>
      </xdr:spPr>
      <xdr:txBody>
        <a:bodyPr vertOverflow="clip" vert="vert270"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2000">
              <a:effectLst/>
              <a:latin typeface="+mn-lt"/>
              <a:ea typeface="+mn-ea"/>
              <a:cs typeface="+mn-cs"/>
            </a:rPr>
            <a:t>PCA IMPLEMENTATION </a:t>
          </a:r>
          <a:endParaRPr lang="en-US" sz="2000">
            <a:effectLst/>
          </a:endParaRPr>
        </a:p>
        <a:p>
          <a:pPr algn="l"/>
          <a:endParaRPr lang="en-US" sz="1100"/>
        </a:p>
      </xdr:txBody>
    </xdr:sp>
    <xdr:clientData/>
  </xdr:twoCellAnchor>
  <xdr:twoCellAnchor editAs="oneCell">
    <xdr:from>
      <xdr:col>48</xdr:col>
      <xdr:colOff>65563</xdr:colOff>
      <xdr:row>7</xdr:row>
      <xdr:rowOff>163286</xdr:rowOff>
    </xdr:from>
    <xdr:to>
      <xdr:col>48</xdr:col>
      <xdr:colOff>8092416</xdr:colOff>
      <xdr:row>22</xdr:row>
      <xdr:rowOff>89786</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4912206" y="1877786"/>
          <a:ext cx="8026853" cy="29608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6</xdr:col>
      <xdr:colOff>963083</xdr:colOff>
      <xdr:row>3</xdr:row>
      <xdr:rowOff>63500</xdr:rowOff>
    </xdr:from>
    <xdr:to>
      <xdr:col>8</xdr:col>
      <xdr:colOff>232833</xdr:colOff>
      <xdr:row>12</xdr:row>
      <xdr:rowOff>42333</xdr:rowOff>
    </xdr:to>
    <xdr:cxnSp macro="">
      <xdr:nvCxnSpPr>
        <xdr:cNvPr id="8" name="Egyenes összekötő nyíllal 39">
          <a:extLst>
            <a:ext uri="{FF2B5EF4-FFF2-40B4-BE49-F238E27FC236}">
              <a16:creationId xmlns:a16="http://schemas.microsoft.com/office/drawing/2014/main" id="{00000000-0008-0000-0500-000008000000}"/>
            </a:ext>
          </a:extLst>
        </xdr:cNvPr>
        <xdr:cNvCxnSpPr/>
      </xdr:nvCxnSpPr>
      <xdr:spPr>
        <a:xfrm>
          <a:off x="4699000" y="783167"/>
          <a:ext cx="994833" cy="1322916"/>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920750</xdr:colOff>
      <xdr:row>12</xdr:row>
      <xdr:rowOff>42333</xdr:rowOff>
    </xdr:from>
    <xdr:to>
      <xdr:col>8</xdr:col>
      <xdr:colOff>232833</xdr:colOff>
      <xdr:row>20</xdr:row>
      <xdr:rowOff>63500</xdr:rowOff>
    </xdr:to>
    <xdr:cxnSp macro="">
      <xdr:nvCxnSpPr>
        <xdr:cNvPr id="9" name="Egyenes összekötő nyíllal 43">
          <a:extLst>
            <a:ext uri="{FF2B5EF4-FFF2-40B4-BE49-F238E27FC236}">
              <a16:creationId xmlns:a16="http://schemas.microsoft.com/office/drawing/2014/main" id="{00000000-0008-0000-0500-000009000000}"/>
            </a:ext>
          </a:extLst>
        </xdr:cNvPr>
        <xdr:cNvCxnSpPr/>
      </xdr:nvCxnSpPr>
      <xdr:spPr>
        <a:xfrm flipV="1">
          <a:off x="4656667" y="2106083"/>
          <a:ext cx="1037166" cy="1598084"/>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236916</xdr:colOff>
      <xdr:row>12</xdr:row>
      <xdr:rowOff>63997</xdr:rowOff>
    </xdr:from>
    <xdr:to>
      <xdr:col>25</xdr:col>
      <xdr:colOff>31750</xdr:colOff>
      <xdr:row>12</xdr:row>
      <xdr:rowOff>75724</xdr:rowOff>
    </xdr:to>
    <xdr:cxnSp macro="">
      <xdr:nvCxnSpPr>
        <xdr:cNvPr id="14" name="Egyenes összekötő nyíllal 31">
          <a:extLst>
            <a:ext uri="{FF2B5EF4-FFF2-40B4-BE49-F238E27FC236}">
              <a16:creationId xmlns:a16="http://schemas.microsoft.com/office/drawing/2014/main" id="{00000000-0008-0000-0500-00000E000000}"/>
            </a:ext>
          </a:extLst>
        </xdr:cNvPr>
        <xdr:cNvCxnSpPr/>
      </xdr:nvCxnSpPr>
      <xdr:spPr>
        <a:xfrm>
          <a:off x="1570416" y="2127747"/>
          <a:ext cx="15828584" cy="11727"/>
        </a:xfrm>
        <a:prstGeom prst="straightConnector1">
          <a:avLst/>
        </a:prstGeom>
        <a:ln w="19050">
          <a:solidFill>
            <a:srgbClr val="00465B"/>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14</xdr:col>
      <xdr:colOff>438150</xdr:colOff>
      <xdr:row>4</xdr:row>
      <xdr:rowOff>14817</xdr:rowOff>
    </xdr:from>
    <xdr:to>
      <xdr:col>15</xdr:col>
      <xdr:colOff>713316</xdr:colOff>
      <xdr:row>12</xdr:row>
      <xdr:rowOff>67733</xdr:rowOff>
    </xdr:to>
    <xdr:cxnSp macro="">
      <xdr:nvCxnSpPr>
        <xdr:cNvPr id="34" name="Egyenes összekötő nyíllal 39">
          <a:extLst>
            <a:ext uri="{FF2B5EF4-FFF2-40B4-BE49-F238E27FC236}">
              <a16:creationId xmlns:a16="http://schemas.microsoft.com/office/drawing/2014/main" id="{00000000-0008-0000-0500-000022000000}"/>
            </a:ext>
          </a:extLst>
        </xdr:cNvPr>
        <xdr:cNvCxnSpPr/>
      </xdr:nvCxnSpPr>
      <xdr:spPr>
        <a:xfrm>
          <a:off x="9963150" y="808567"/>
          <a:ext cx="994833" cy="1322916"/>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395817</xdr:colOff>
      <xdr:row>12</xdr:row>
      <xdr:rowOff>67733</xdr:rowOff>
    </xdr:from>
    <xdr:to>
      <xdr:col>15</xdr:col>
      <xdr:colOff>713316</xdr:colOff>
      <xdr:row>20</xdr:row>
      <xdr:rowOff>88900</xdr:rowOff>
    </xdr:to>
    <xdr:cxnSp macro="">
      <xdr:nvCxnSpPr>
        <xdr:cNvPr id="35" name="Egyenes összekötő nyíllal 43">
          <a:extLst>
            <a:ext uri="{FF2B5EF4-FFF2-40B4-BE49-F238E27FC236}">
              <a16:creationId xmlns:a16="http://schemas.microsoft.com/office/drawing/2014/main" id="{00000000-0008-0000-0500-000023000000}"/>
            </a:ext>
          </a:extLst>
        </xdr:cNvPr>
        <xdr:cNvCxnSpPr/>
      </xdr:nvCxnSpPr>
      <xdr:spPr>
        <a:xfrm flipV="1">
          <a:off x="9920817" y="2131483"/>
          <a:ext cx="1037166" cy="1598084"/>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474133</xdr:colOff>
      <xdr:row>4</xdr:row>
      <xdr:rowOff>40217</xdr:rowOff>
    </xdr:from>
    <xdr:to>
      <xdr:col>24</xdr:col>
      <xdr:colOff>29633</xdr:colOff>
      <xdr:row>12</xdr:row>
      <xdr:rowOff>93133</xdr:rowOff>
    </xdr:to>
    <xdr:cxnSp macro="">
      <xdr:nvCxnSpPr>
        <xdr:cNvPr id="36" name="Egyenes összekötő nyíllal 39">
          <a:extLst>
            <a:ext uri="{FF2B5EF4-FFF2-40B4-BE49-F238E27FC236}">
              <a16:creationId xmlns:a16="http://schemas.microsoft.com/office/drawing/2014/main" id="{00000000-0008-0000-0500-000024000000}"/>
            </a:ext>
          </a:extLst>
        </xdr:cNvPr>
        <xdr:cNvCxnSpPr/>
      </xdr:nvCxnSpPr>
      <xdr:spPr>
        <a:xfrm>
          <a:off x="15682383" y="833967"/>
          <a:ext cx="994833" cy="1322916"/>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431800</xdr:colOff>
      <xdr:row>12</xdr:row>
      <xdr:rowOff>93133</xdr:rowOff>
    </xdr:from>
    <xdr:to>
      <xdr:col>24</xdr:col>
      <xdr:colOff>29633</xdr:colOff>
      <xdr:row>20</xdr:row>
      <xdr:rowOff>114300</xdr:rowOff>
    </xdr:to>
    <xdr:cxnSp macro="">
      <xdr:nvCxnSpPr>
        <xdr:cNvPr id="37" name="Egyenes összekötő nyíllal 43">
          <a:extLst>
            <a:ext uri="{FF2B5EF4-FFF2-40B4-BE49-F238E27FC236}">
              <a16:creationId xmlns:a16="http://schemas.microsoft.com/office/drawing/2014/main" id="{00000000-0008-0000-0500-000025000000}"/>
            </a:ext>
          </a:extLst>
        </xdr:cNvPr>
        <xdr:cNvCxnSpPr/>
      </xdr:nvCxnSpPr>
      <xdr:spPr>
        <a:xfrm flipV="1">
          <a:off x="15640050" y="2156883"/>
          <a:ext cx="1037166" cy="1598084"/>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963083</xdr:colOff>
      <xdr:row>77</xdr:row>
      <xdr:rowOff>63500</xdr:rowOff>
    </xdr:from>
    <xdr:to>
      <xdr:col>8</xdr:col>
      <xdr:colOff>232833</xdr:colOff>
      <xdr:row>86</xdr:row>
      <xdr:rowOff>42333</xdr:rowOff>
    </xdr:to>
    <xdr:cxnSp macro="">
      <xdr:nvCxnSpPr>
        <xdr:cNvPr id="90" name="Egyenes összekötő nyíllal 39">
          <a:extLst>
            <a:ext uri="{FF2B5EF4-FFF2-40B4-BE49-F238E27FC236}">
              <a16:creationId xmlns:a16="http://schemas.microsoft.com/office/drawing/2014/main" id="{00000000-0008-0000-0500-00005A000000}"/>
            </a:ext>
          </a:extLst>
        </xdr:cNvPr>
        <xdr:cNvCxnSpPr/>
      </xdr:nvCxnSpPr>
      <xdr:spPr>
        <a:xfrm>
          <a:off x="4683436" y="780676"/>
          <a:ext cx="984250" cy="1312333"/>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920750</xdr:colOff>
      <xdr:row>86</xdr:row>
      <xdr:rowOff>42333</xdr:rowOff>
    </xdr:from>
    <xdr:to>
      <xdr:col>8</xdr:col>
      <xdr:colOff>232833</xdr:colOff>
      <xdr:row>94</xdr:row>
      <xdr:rowOff>63500</xdr:rowOff>
    </xdr:to>
    <xdr:cxnSp macro="">
      <xdr:nvCxnSpPr>
        <xdr:cNvPr id="91" name="Egyenes összekötő nyíllal 43">
          <a:extLst>
            <a:ext uri="{FF2B5EF4-FFF2-40B4-BE49-F238E27FC236}">
              <a16:creationId xmlns:a16="http://schemas.microsoft.com/office/drawing/2014/main" id="{00000000-0008-0000-0500-00005B000000}"/>
            </a:ext>
          </a:extLst>
        </xdr:cNvPr>
        <xdr:cNvCxnSpPr/>
      </xdr:nvCxnSpPr>
      <xdr:spPr>
        <a:xfrm flipV="1">
          <a:off x="4641103" y="2093009"/>
          <a:ext cx="1026583" cy="1601197"/>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236916</xdr:colOff>
      <xdr:row>86</xdr:row>
      <xdr:rowOff>63997</xdr:rowOff>
    </xdr:from>
    <xdr:to>
      <xdr:col>25</xdr:col>
      <xdr:colOff>31750</xdr:colOff>
      <xdr:row>86</xdr:row>
      <xdr:rowOff>75724</xdr:rowOff>
    </xdr:to>
    <xdr:cxnSp macro="">
      <xdr:nvCxnSpPr>
        <xdr:cNvPr id="92" name="Egyenes összekötő nyíllal 31">
          <a:extLst>
            <a:ext uri="{FF2B5EF4-FFF2-40B4-BE49-F238E27FC236}">
              <a16:creationId xmlns:a16="http://schemas.microsoft.com/office/drawing/2014/main" id="{00000000-0008-0000-0500-00005C000000}"/>
            </a:ext>
          </a:extLst>
        </xdr:cNvPr>
        <xdr:cNvCxnSpPr/>
      </xdr:nvCxnSpPr>
      <xdr:spPr>
        <a:xfrm>
          <a:off x="1570416" y="2114673"/>
          <a:ext cx="15763216" cy="11727"/>
        </a:xfrm>
        <a:prstGeom prst="straightConnector1">
          <a:avLst/>
        </a:prstGeom>
        <a:ln w="19050">
          <a:solidFill>
            <a:srgbClr val="00465B"/>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14</xdr:col>
      <xdr:colOff>438150</xdr:colOff>
      <xdr:row>78</xdr:row>
      <xdr:rowOff>14817</xdr:rowOff>
    </xdr:from>
    <xdr:to>
      <xdr:col>15</xdr:col>
      <xdr:colOff>713316</xdr:colOff>
      <xdr:row>86</xdr:row>
      <xdr:rowOff>67733</xdr:rowOff>
    </xdr:to>
    <xdr:cxnSp macro="">
      <xdr:nvCxnSpPr>
        <xdr:cNvPr id="93" name="Egyenes összekötő nyíllal 39">
          <a:extLst>
            <a:ext uri="{FF2B5EF4-FFF2-40B4-BE49-F238E27FC236}">
              <a16:creationId xmlns:a16="http://schemas.microsoft.com/office/drawing/2014/main" id="{00000000-0008-0000-0500-00005D000000}"/>
            </a:ext>
          </a:extLst>
        </xdr:cNvPr>
        <xdr:cNvCxnSpPr/>
      </xdr:nvCxnSpPr>
      <xdr:spPr>
        <a:xfrm>
          <a:off x="9918326" y="810435"/>
          <a:ext cx="992343" cy="1307974"/>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395817</xdr:colOff>
      <xdr:row>86</xdr:row>
      <xdr:rowOff>67733</xdr:rowOff>
    </xdr:from>
    <xdr:to>
      <xdr:col>15</xdr:col>
      <xdr:colOff>713316</xdr:colOff>
      <xdr:row>94</xdr:row>
      <xdr:rowOff>88900</xdr:rowOff>
    </xdr:to>
    <xdr:cxnSp macro="">
      <xdr:nvCxnSpPr>
        <xdr:cNvPr id="94" name="Egyenes összekötő nyíllal 43">
          <a:extLst>
            <a:ext uri="{FF2B5EF4-FFF2-40B4-BE49-F238E27FC236}">
              <a16:creationId xmlns:a16="http://schemas.microsoft.com/office/drawing/2014/main" id="{00000000-0008-0000-0500-00005E000000}"/>
            </a:ext>
          </a:extLst>
        </xdr:cNvPr>
        <xdr:cNvCxnSpPr/>
      </xdr:nvCxnSpPr>
      <xdr:spPr>
        <a:xfrm flipV="1">
          <a:off x="9875993" y="2118409"/>
          <a:ext cx="1034676" cy="1601197"/>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474133</xdr:colOff>
      <xdr:row>78</xdr:row>
      <xdr:rowOff>40217</xdr:rowOff>
    </xdr:from>
    <xdr:to>
      <xdr:col>24</xdr:col>
      <xdr:colOff>29633</xdr:colOff>
      <xdr:row>86</xdr:row>
      <xdr:rowOff>93133</xdr:rowOff>
    </xdr:to>
    <xdr:cxnSp macro="">
      <xdr:nvCxnSpPr>
        <xdr:cNvPr id="95" name="Egyenes összekötő nyíllal 39">
          <a:extLst>
            <a:ext uri="{FF2B5EF4-FFF2-40B4-BE49-F238E27FC236}">
              <a16:creationId xmlns:a16="http://schemas.microsoft.com/office/drawing/2014/main" id="{00000000-0008-0000-0500-00005F000000}"/>
            </a:ext>
          </a:extLst>
        </xdr:cNvPr>
        <xdr:cNvCxnSpPr/>
      </xdr:nvCxnSpPr>
      <xdr:spPr>
        <a:xfrm>
          <a:off x="15624486" y="835835"/>
          <a:ext cx="989853" cy="1307974"/>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431800</xdr:colOff>
      <xdr:row>86</xdr:row>
      <xdr:rowOff>93133</xdr:rowOff>
    </xdr:from>
    <xdr:to>
      <xdr:col>24</xdr:col>
      <xdr:colOff>29633</xdr:colOff>
      <xdr:row>94</xdr:row>
      <xdr:rowOff>114300</xdr:rowOff>
    </xdr:to>
    <xdr:cxnSp macro="">
      <xdr:nvCxnSpPr>
        <xdr:cNvPr id="96" name="Egyenes összekötő nyíllal 43">
          <a:extLst>
            <a:ext uri="{FF2B5EF4-FFF2-40B4-BE49-F238E27FC236}">
              <a16:creationId xmlns:a16="http://schemas.microsoft.com/office/drawing/2014/main" id="{00000000-0008-0000-0500-000060000000}"/>
            </a:ext>
          </a:extLst>
        </xdr:cNvPr>
        <xdr:cNvCxnSpPr/>
      </xdr:nvCxnSpPr>
      <xdr:spPr>
        <a:xfrm flipV="1">
          <a:off x="15582153" y="2143809"/>
          <a:ext cx="1032186" cy="1601197"/>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963083</xdr:colOff>
      <xdr:row>40</xdr:row>
      <xdr:rowOff>63500</xdr:rowOff>
    </xdr:from>
    <xdr:to>
      <xdr:col>8</xdr:col>
      <xdr:colOff>232833</xdr:colOff>
      <xdr:row>49</xdr:row>
      <xdr:rowOff>42333</xdr:rowOff>
    </xdr:to>
    <xdr:cxnSp macro="">
      <xdr:nvCxnSpPr>
        <xdr:cNvPr id="97" name="Egyenes összekötő nyíllal 39">
          <a:extLst>
            <a:ext uri="{FF2B5EF4-FFF2-40B4-BE49-F238E27FC236}">
              <a16:creationId xmlns:a16="http://schemas.microsoft.com/office/drawing/2014/main" id="{00000000-0008-0000-0500-000061000000}"/>
            </a:ext>
          </a:extLst>
        </xdr:cNvPr>
        <xdr:cNvCxnSpPr/>
      </xdr:nvCxnSpPr>
      <xdr:spPr>
        <a:xfrm>
          <a:off x="4683436" y="27652382"/>
          <a:ext cx="984250" cy="1312333"/>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920750</xdr:colOff>
      <xdr:row>49</xdr:row>
      <xdr:rowOff>42333</xdr:rowOff>
    </xdr:from>
    <xdr:to>
      <xdr:col>8</xdr:col>
      <xdr:colOff>232833</xdr:colOff>
      <xdr:row>57</xdr:row>
      <xdr:rowOff>63500</xdr:rowOff>
    </xdr:to>
    <xdr:cxnSp macro="">
      <xdr:nvCxnSpPr>
        <xdr:cNvPr id="98" name="Egyenes összekötő nyíllal 43">
          <a:extLst>
            <a:ext uri="{FF2B5EF4-FFF2-40B4-BE49-F238E27FC236}">
              <a16:creationId xmlns:a16="http://schemas.microsoft.com/office/drawing/2014/main" id="{00000000-0008-0000-0500-000062000000}"/>
            </a:ext>
          </a:extLst>
        </xdr:cNvPr>
        <xdr:cNvCxnSpPr/>
      </xdr:nvCxnSpPr>
      <xdr:spPr>
        <a:xfrm flipV="1">
          <a:off x="4641103" y="28964715"/>
          <a:ext cx="1026583" cy="1601197"/>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236916</xdr:colOff>
      <xdr:row>49</xdr:row>
      <xdr:rowOff>63997</xdr:rowOff>
    </xdr:from>
    <xdr:to>
      <xdr:col>25</xdr:col>
      <xdr:colOff>31750</xdr:colOff>
      <xdr:row>49</xdr:row>
      <xdr:rowOff>75724</xdr:rowOff>
    </xdr:to>
    <xdr:cxnSp macro="">
      <xdr:nvCxnSpPr>
        <xdr:cNvPr id="99" name="Egyenes összekötő nyíllal 31">
          <a:extLst>
            <a:ext uri="{FF2B5EF4-FFF2-40B4-BE49-F238E27FC236}">
              <a16:creationId xmlns:a16="http://schemas.microsoft.com/office/drawing/2014/main" id="{00000000-0008-0000-0500-000063000000}"/>
            </a:ext>
          </a:extLst>
        </xdr:cNvPr>
        <xdr:cNvCxnSpPr/>
      </xdr:nvCxnSpPr>
      <xdr:spPr>
        <a:xfrm>
          <a:off x="1570416" y="28986379"/>
          <a:ext cx="15763216" cy="11727"/>
        </a:xfrm>
        <a:prstGeom prst="straightConnector1">
          <a:avLst/>
        </a:prstGeom>
        <a:ln w="19050">
          <a:solidFill>
            <a:srgbClr val="00465B"/>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14</xdr:col>
      <xdr:colOff>438150</xdr:colOff>
      <xdr:row>41</xdr:row>
      <xdr:rowOff>14817</xdr:rowOff>
    </xdr:from>
    <xdr:to>
      <xdr:col>15</xdr:col>
      <xdr:colOff>713316</xdr:colOff>
      <xdr:row>49</xdr:row>
      <xdr:rowOff>67733</xdr:rowOff>
    </xdr:to>
    <xdr:cxnSp macro="">
      <xdr:nvCxnSpPr>
        <xdr:cNvPr id="100" name="Egyenes összekötő nyíllal 39">
          <a:extLst>
            <a:ext uri="{FF2B5EF4-FFF2-40B4-BE49-F238E27FC236}">
              <a16:creationId xmlns:a16="http://schemas.microsoft.com/office/drawing/2014/main" id="{00000000-0008-0000-0500-000064000000}"/>
            </a:ext>
          </a:extLst>
        </xdr:cNvPr>
        <xdr:cNvCxnSpPr/>
      </xdr:nvCxnSpPr>
      <xdr:spPr>
        <a:xfrm>
          <a:off x="9918326" y="27682141"/>
          <a:ext cx="992343" cy="1307974"/>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395817</xdr:colOff>
      <xdr:row>49</xdr:row>
      <xdr:rowOff>67733</xdr:rowOff>
    </xdr:from>
    <xdr:to>
      <xdr:col>15</xdr:col>
      <xdr:colOff>713316</xdr:colOff>
      <xdr:row>57</xdr:row>
      <xdr:rowOff>88900</xdr:rowOff>
    </xdr:to>
    <xdr:cxnSp macro="">
      <xdr:nvCxnSpPr>
        <xdr:cNvPr id="101" name="Egyenes összekötő nyíllal 43">
          <a:extLst>
            <a:ext uri="{FF2B5EF4-FFF2-40B4-BE49-F238E27FC236}">
              <a16:creationId xmlns:a16="http://schemas.microsoft.com/office/drawing/2014/main" id="{00000000-0008-0000-0500-000065000000}"/>
            </a:ext>
          </a:extLst>
        </xdr:cNvPr>
        <xdr:cNvCxnSpPr/>
      </xdr:nvCxnSpPr>
      <xdr:spPr>
        <a:xfrm flipV="1">
          <a:off x="9875993" y="28990115"/>
          <a:ext cx="1034676" cy="1601197"/>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474133</xdr:colOff>
      <xdr:row>41</xdr:row>
      <xdr:rowOff>40217</xdr:rowOff>
    </xdr:from>
    <xdr:to>
      <xdr:col>24</xdr:col>
      <xdr:colOff>29633</xdr:colOff>
      <xdr:row>49</xdr:row>
      <xdr:rowOff>93133</xdr:rowOff>
    </xdr:to>
    <xdr:cxnSp macro="">
      <xdr:nvCxnSpPr>
        <xdr:cNvPr id="102" name="Egyenes összekötő nyíllal 39">
          <a:extLst>
            <a:ext uri="{FF2B5EF4-FFF2-40B4-BE49-F238E27FC236}">
              <a16:creationId xmlns:a16="http://schemas.microsoft.com/office/drawing/2014/main" id="{00000000-0008-0000-0500-000066000000}"/>
            </a:ext>
          </a:extLst>
        </xdr:cNvPr>
        <xdr:cNvCxnSpPr/>
      </xdr:nvCxnSpPr>
      <xdr:spPr>
        <a:xfrm>
          <a:off x="15624486" y="27707541"/>
          <a:ext cx="989853" cy="1307974"/>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431800</xdr:colOff>
      <xdr:row>49</xdr:row>
      <xdr:rowOff>93133</xdr:rowOff>
    </xdr:from>
    <xdr:to>
      <xdr:col>24</xdr:col>
      <xdr:colOff>29633</xdr:colOff>
      <xdr:row>57</xdr:row>
      <xdr:rowOff>114300</xdr:rowOff>
    </xdr:to>
    <xdr:cxnSp macro="">
      <xdr:nvCxnSpPr>
        <xdr:cNvPr id="103" name="Egyenes összekötő nyíllal 43">
          <a:extLst>
            <a:ext uri="{FF2B5EF4-FFF2-40B4-BE49-F238E27FC236}">
              <a16:creationId xmlns:a16="http://schemas.microsoft.com/office/drawing/2014/main" id="{00000000-0008-0000-0500-000067000000}"/>
            </a:ext>
          </a:extLst>
        </xdr:cNvPr>
        <xdr:cNvCxnSpPr/>
      </xdr:nvCxnSpPr>
      <xdr:spPr>
        <a:xfrm flipV="1">
          <a:off x="15582153" y="29015515"/>
          <a:ext cx="1032186" cy="1601197"/>
        </a:xfrm>
        <a:prstGeom prst="straightConnector1">
          <a:avLst/>
        </a:prstGeom>
        <a:ln w="19050">
          <a:solidFill>
            <a:srgbClr val="00465B"/>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32</xdr:col>
      <xdr:colOff>0</xdr:colOff>
      <xdr:row>0</xdr:row>
      <xdr:rowOff>0</xdr:rowOff>
    </xdr:from>
    <xdr:to>
      <xdr:col>41</xdr:col>
      <xdr:colOff>333375</xdr:colOff>
      <xdr:row>19</xdr:row>
      <xdr:rowOff>123825</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64725" y="0"/>
          <a:ext cx="5819775" cy="358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51229</xdr:colOff>
      <xdr:row>4</xdr:row>
      <xdr:rowOff>19209</xdr:rowOff>
    </xdr:from>
    <xdr:to>
      <xdr:col>32</xdr:col>
      <xdr:colOff>308403</xdr:colOff>
      <xdr:row>20</xdr:row>
      <xdr:rowOff>21931</xdr:rowOff>
    </xdr:to>
    <xdr:pic>
      <xdr:nvPicPr>
        <xdr:cNvPr id="3" name="Picture 2">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115086" y="1012530"/>
          <a:ext cx="8026853" cy="50917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56030</xdr:colOff>
      <xdr:row>2</xdr:row>
      <xdr:rowOff>0</xdr:rowOff>
    </xdr:from>
    <xdr:to>
      <xdr:col>21</xdr:col>
      <xdr:colOff>560854</xdr:colOff>
      <xdr:row>28</xdr:row>
      <xdr:rowOff>47625</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66059" y="392206"/>
          <a:ext cx="5345766" cy="6009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1924050</xdr:colOff>
          <xdr:row>2</xdr:row>
          <xdr:rowOff>251647</xdr:rowOff>
        </xdr:from>
        <xdr:to>
          <xdr:col>6</xdr:col>
          <xdr:colOff>2886075</xdr:colOff>
          <xdr:row>9</xdr:row>
          <xdr:rowOff>432622</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a:extLst>
                <a:ext uri="{84589F7E-364E-4C9E-8A38-B11213B215E9}">
                  <a14:cameraTool cellRange="'D1-D2'!$B$20:$D$34" spid="_x0000_s22861"/>
                </a:ext>
              </a:extLst>
            </xdr:cNvPicPr>
          </xdr:nvPicPr>
          <xdr:blipFill>
            <a:blip xmlns:r="http://schemas.openxmlformats.org/officeDocument/2006/relationships" r:embed="rId1"/>
            <a:srcRect/>
            <a:stretch>
              <a:fillRect/>
            </a:stretch>
          </xdr:blipFill>
          <xdr:spPr bwMode="auto">
            <a:xfrm>
              <a:off x="10410825" y="1699447"/>
              <a:ext cx="5238750" cy="5095875"/>
            </a:xfrm>
            <a:prstGeom prst="rect">
              <a:avLst/>
            </a:prstGeom>
            <a:ln>
              <a:noFill/>
            </a:ln>
            <a:effectLst>
              <a:outerShdw blurRad="292100" dist="139700" dir="2700000" algn="tl" rotWithShape="0">
                <a:srgbClr val="333333">
                  <a:alpha val="65000"/>
                </a:srgbClr>
              </a:outerShdw>
            </a:effectLst>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446088</xdr:colOff>
          <xdr:row>3</xdr:row>
          <xdr:rowOff>241300</xdr:rowOff>
        </xdr:from>
        <xdr:to>
          <xdr:col>3</xdr:col>
          <xdr:colOff>1746724</xdr:colOff>
          <xdr:row>8</xdr:row>
          <xdr:rowOff>381000</xdr:rowOff>
        </xdr:to>
        <xdr:pic>
          <xdr:nvPicPr>
            <xdr:cNvPr id="3" name="Picture 2">
              <a:extLst>
                <a:ext uri="{FF2B5EF4-FFF2-40B4-BE49-F238E27FC236}">
                  <a16:creationId xmlns:a16="http://schemas.microsoft.com/office/drawing/2014/main" id="{00000000-0008-0000-0800-000003000000}"/>
                </a:ext>
              </a:extLst>
            </xdr:cNvPr>
            <xdr:cNvPicPr>
              <a:picLocks noChangeAspect="1" noChangeArrowheads="1"/>
              <a:extLst>
                <a:ext uri="{84589F7E-364E-4C9E-8A38-B11213B215E9}">
                  <a14:cameraTool cellRange="'D1-D2'!$H$21:$K$29" spid="_x0000_s22862"/>
                </a:ext>
              </a:extLst>
            </xdr:cNvPicPr>
          </xdr:nvPicPr>
          <xdr:blipFill>
            <a:blip xmlns:r="http://schemas.openxmlformats.org/officeDocument/2006/relationships" r:embed="rId2"/>
            <a:srcRect/>
            <a:stretch>
              <a:fillRect/>
            </a:stretch>
          </xdr:blipFill>
          <xdr:spPr bwMode="auto">
            <a:xfrm>
              <a:off x="1036638" y="2317750"/>
              <a:ext cx="9225436" cy="38735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441325</xdr:colOff>
          <xdr:row>1</xdr:row>
          <xdr:rowOff>95249</xdr:rowOff>
        </xdr:from>
        <xdr:to>
          <xdr:col>1</xdr:col>
          <xdr:colOff>5334000</xdr:colOff>
          <xdr:row>3</xdr:row>
          <xdr:rowOff>238174</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a:extLst>
                <a:ext uri="{84589F7E-364E-4C9E-8A38-B11213B215E9}">
                  <a14:cameraTool cellRange="'D1-D2'!$B$5:$C$9" spid="_x0000_s22863"/>
                </a:ext>
              </a:extLst>
            </xdr:cNvPicPr>
          </xdr:nvPicPr>
          <xdr:blipFill>
            <a:blip xmlns:r="http://schemas.openxmlformats.org/officeDocument/2006/relationships" r:embed="rId3"/>
            <a:srcRect/>
            <a:stretch>
              <a:fillRect/>
            </a:stretch>
          </xdr:blipFill>
          <xdr:spPr bwMode="auto">
            <a:xfrm>
              <a:off x="1031875" y="228599"/>
              <a:ext cx="4892675" cy="20860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3095625</xdr:colOff>
          <xdr:row>2</xdr:row>
          <xdr:rowOff>222250</xdr:rowOff>
        </xdr:from>
        <xdr:to>
          <xdr:col>12</xdr:col>
          <xdr:colOff>275025</xdr:colOff>
          <xdr:row>9</xdr:row>
          <xdr:rowOff>419100</xdr:rowOff>
        </xdr:to>
        <xdr:pic>
          <xdr:nvPicPr>
            <xdr:cNvPr id="5" name="Picture 4">
              <a:extLst>
                <a:ext uri="{FF2B5EF4-FFF2-40B4-BE49-F238E27FC236}">
                  <a16:creationId xmlns:a16="http://schemas.microsoft.com/office/drawing/2014/main" id="{00000000-0008-0000-0800-000005000000}"/>
                </a:ext>
              </a:extLst>
            </xdr:cNvPr>
            <xdr:cNvPicPr>
              <a:picLocks noChangeAspect="1" noChangeArrowheads="1"/>
              <a:extLst>
                <a:ext uri="{84589F7E-364E-4C9E-8A38-B11213B215E9}">
                  <a14:cameraTool cellRange="'D3'!$B$4:$R$20" spid="_x0000_s22864"/>
                </a:ext>
              </a:extLst>
            </xdr:cNvPicPr>
          </xdr:nvPicPr>
          <xdr:blipFill>
            <a:blip xmlns:r="http://schemas.openxmlformats.org/officeDocument/2006/relationships" r:embed="rId4"/>
            <a:srcRect/>
            <a:stretch>
              <a:fillRect/>
            </a:stretch>
          </xdr:blipFill>
          <xdr:spPr bwMode="auto">
            <a:xfrm>
              <a:off x="15897225" y="1689100"/>
              <a:ext cx="14133900" cy="51308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15</xdr:col>
      <xdr:colOff>76200</xdr:colOff>
      <xdr:row>5</xdr:row>
      <xdr:rowOff>514350</xdr:rowOff>
    </xdr:from>
    <xdr:to>
      <xdr:col>17</xdr:col>
      <xdr:colOff>1467331</xdr:colOff>
      <xdr:row>9</xdr:row>
      <xdr:rowOff>524206</xdr:rowOff>
    </xdr:to>
    <xdr:pic>
      <xdr:nvPicPr>
        <xdr:cNvPr id="6" name="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5"/>
        <a:stretch>
          <a:fillRect/>
        </a:stretch>
      </xdr:blipFill>
      <xdr:spPr>
        <a:xfrm>
          <a:off x="32889825" y="4514850"/>
          <a:ext cx="3448531" cy="2372056"/>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16</xdr:col>
          <xdr:colOff>57150</xdr:colOff>
          <xdr:row>1</xdr:row>
          <xdr:rowOff>38100</xdr:rowOff>
        </xdr:from>
        <xdr:to>
          <xdr:col>16</xdr:col>
          <xdr:colOff>1009650</xdr:colOff>
          <xdr:row>1</xdr:row>
          <xdr:rowOff>838200</xdr:rowOff>
        </xdr:to>
        <xdr:sp macro="" textlink="">
          <xdr:nvSpPr>
            <xdr:cNvPr id="22680" name="Object 152" hidden="1">
              <a:extLst>
                <a:ext uri="{63B3BB69-23CF-44E3-9099-C40C66FF867C}">
                  <a14:compatExt spid="_x0000_s22680"/>
                </a:ext>
                <a:ext uri="{FF2B5EF4-FFF2-40B4-BE49-F238E27FC236}">
                  <a16:creationId xmlns:a16="http://schemas.microsoft.com/office/drawing/2014/main" id="{00000000-0008-0000-0800-0000985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jwimkns14.na.jci.com/Documents%20and%20Settings/avorhem/Documentum/Viewed/notesEA312D/~31679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NEWWK35KPI'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jwimkns14.na.jci.com/Documents%20and%20Settings/avorhem/Documentum/Viewed/notesEA312D/~4789488.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https://mysite.adient.com/personal/ajercae_adient_com/Documents/FY24/05_Feb/8D/8D%20Problem%20Analysis%20Report%20feb%2024.xlsm" TargetMode="External"/><Relationship Id="rId1" Type="http://schemas.openxmlformats.org/officeDocument/2006/relationships/externalLinkPath" Target="https://connect.adient.com/sites/BOSChangeProposalandApproval/Lists/BOS%20Idea%20or%20Proposal%20Requests/Attachments/2632/8D%20Problem%20Analysis%20Report%20feb%202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ybex02fs\KPI\Presentations\Honda%20presentation%2021.12.05\Honda%20Presentation%2021st%20Dec%202005\SYBEX%20Paint%20KPIWK50.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mysite.adient.com/personal/ajercae_adient_com/Documents/FY25/8D%20scoring%20process/8D/Copy%20of%20Copy%20of%20Copy%20of%208D_SCAR_140225.xlsx" TargetMode="External"/><Relationship Id="rId1" Type="http://schemas.openxmlformats.org/officeDocument/2006/relationships/externalLinkPath" Target="https://connect.adient.com/personal/ajercae_adient_com/Documents/FY25/8D%20scoring%20process/8D/Copy%20of%20Copy%20of%20Copy%20of%208D_SCAR_140225.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Users\ajercae\AppData\Roaming\Microsoft\Excel\8D%2520Problem%2520Analysis%2520Report%2520feb%252024%20(version%202).xlsb" TargetMode="External"/><Relationship Id="rId1" Type="http://schemas.openxmlformats.org/officeDocument/2006/relationships/externalLinkPath" Target="/Users/ajercae/AppData/Roaming/Microsoft/Excel/8D%2520Problem%2520Analysis%2520Report%2520feb%252024%20(version%20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ortened Instructions"/>
      <sheetName val="Form"/>
      <sheetName val="Containment Data"/>
      <sheetName val="RAP"/>
      <sheetName val="IP Test Results 10.15.08"/>
      <sheetName val="WB Notes 10.15.08"/>
      <sheetName val="Part Genealogy Report"/>
      <sheetName val="Clinch Stud Info"/>
      <sheetName val="Inc Steel"/>
      <sheetName val="Stud IP 10.16.08"/>
      <sheetName val="DV PV Comparison-Track"/>
      <sheetName val="Process Capability"/>
      <sheetName val="DV Comparison-ALL"/>
      <sheetName val="Estructure1"/>
      <sheetName val="basicdatagraphs"/>
      <sheetName val="CUM. ACREDITADO"/>
      <sheetName val="Totales por Pregunta "/>
      <sheetName val="Response"/>
      <sheetName val="weekly_input"/>
      <sheetName val="~3167979"/>
      <sheetName val="Drop Down Reference"/>
      <sheetName val="Instrucciones"/>
      <sheetName val="Build Test Plan"/>
      <sheetName val="Dashboard - SPM"/>
      <sheetName val="Data"/>
      <sheetName val="Sheet1"/>
      <sheetName val="Sheet2"/>
      <sheetName val="ValueList_Helper"/>
      <sheetName val="3-LIST AUDITORES_PRODUCTO"/>
      <sheetName val="Shortened_Instructions"/>
      <sheetName val="Containment_Data"/>
      <sheetName val="IP_Test_Results_10_15_08"/>
      <sheetName val="WB_Notes_10_15_08"/>
      <sheetName val="Part_Genealogy_Report"/>
      <sheetName val="Clinch_Stud_Info"/>
      <sheetName val="Inc_Steel"/>
      <sheetName val="Stud_IP_10_16_08"/>
      <sheetName val="DV_PV_Comparison-Track"/>
      <sheetName val="Process_Capability"/>
      <sheetName val="DV_Comparison-ALL"/>
      <sheetName val="CUM__ACREDITADO"/>
      <sheetName val="Totales_por_Pregunta_"/>
      <sheetName val="Drop_Down_Reference"/>
      <sheetName val="Build_Test_Plan"/>
      <sheetName val="Dashboard_-_SPM"/>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FT"/>
      <sheetName val="SCRAP"/>
      <sheetName val="TOTAL UPTIME"/>
      <sheetName val="RFT SYBEX"/>
      <sheetName val="SCRAP SYBEX"/>
      <sheetName val="UPTIME SYBEX"/>
      <sheetName val="By week"/>
      <sheetName val="TOTAL_UPTIME"/>
      <sheetName val="RFT_SYBEX"/>
      <sheetName val="SCRAP_SYBEX"/>
      <sheetName val="UPTIME_SYBEX"/>
      <sheetName val="By_week"/>
    </sheetNames>
    <sheetDataSet>
      <sheetData sheetId="0"/>
      <sheetData sheetId="1"/>
      <sheetData sheetId="2"/>
      <sheetData sheetId="3"/>
      <sheetData sheetId="4"/>
      <sheetData sheetId="5"/>
      <sheetData sheetId="6" refreshError="1"/>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Shortened Instructions"/>
      <sheetName val="Form"/>
      <sheetName val="Containment Data"/>
      <sheetName val="RAP"/>
      <sheetName val="IP Test Results 10.15.08"/>
      <sheetName val="WB Notes 10.15.08"/>
      <sheetName val="Part Genealogy Report"/>
      <sheetName val="Clinch Stud Info"/>
      <sheetName val="Inc Steel"/>
      <sheetName val="Stud IP 10.16.08"/>
      <sheetName val="DV PV Comparison-Track"/>
      <sheetName val="Process Capability"/>
      <sheetName val="DV Comparison-ALL"/>
      <sheetName val="~4789488"/>
      <sheetName val="Service Parts Rejects (RPPM)"/>
      <sheetName val="Histogram"/>
      <sheetName val="weekly_input"/>
      <sheetName val="60% ODS"/>
      <sheetName val="Engineers"/>
      <sheetName val="Shortened_Instructions"/>
      <sheetName val="Containment_Data"/>
      <sheetName val="IP_Test_Results_10_15_08"/>
      <sheetName val="WB_Notes_10_15_08"/>
      <sheetName val="Part_Genealogy_Report"/>
      <sheetName val="Clinch_Stud_Info"/>
      <sheetName val="Inc_Steel"/>
      <sheetName val="Stud_IP_10_16_08"/>
      <sheetName val="DV_PV_Comparison-Track"/>
      <sheetName val="Process_Capability"/>
      <sheetName val="DV_Comparison-ALL"/>
      <sheetName val="Service_Parts_Rejects_(RPPM)"/>
      <sheetName val="60%_OD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nge Log"/>
      <sheetName val="Instructions"/>
      <sheetName val="Form"/>
      <sheetName val="Model"/>
      <sheetName val="Advanced 8D form"/>
      <sheetName val="Data"/>
      <sheetName val="1 Team"/>
      <sheetName val="2 Problem"/>
      <sheetName val="3 Containment"/>
      <sheetName val="4 Root Cause"/>
      <sheetName val="5 Perm. CA"/>
      <sheetName val="6 Verify CA"/>
      <sheetName val="7 Prevent"/>
      <sheetName val="8 Closure"/>
      <sheetName val="Data2"/>
    </sheetNames>
    <sheetDataSet>
      <sheetData sheetId="0"/>
      <sheetData sheetId="1"/>
      <sheetData sheetId="2">
        <row r="10">
          <cell r="D10" t="str">
            <v/>
          </cell>
        </row>
        <row r="12">
          <cell r="B12" t="str">
            <v/>
          </cell>
          <cell r="C12" t="str">
            <v/>
          </cell>
          <cell r="D12" t="str">
            <v/>
          </cell>
          <cell r="E12" t="str">
            <v/>
          </cell>
        </row>
        <row r="13">
          <cell r="B13" t="str">
            <v/>
          </cell>
          <cell r="C13" t="str">
            <v/>
          </cell>
          <cell r="D13" t="str">
            <v/>
          </cell>
          <cell r="E13" t="str">
            <v/>
          </cell>
        </row>
        <row r="14">
          <cell r="B14" t="str">
            <v/>
          </cell>
          <cell r="C14" t="str">
            <v/>
          </cell>
          <cell r="D14" t="str">
            <v/>
          </cell>
          <cell r="E14" t="str">
            <v/>
          </cell>
        </row>
        <row r="15">
          <cell r="B15" t="str">
            <v/>
          </cell>
          <cell r="C15" t="str">
            <v/>
          </cell>
          <cell r="D15" t="str">
            <v/>
          </cell>
          <cell r="E15" t="str">
            <v/>
          </cell>
        </row>
        <row r="16">
          <cell r="B16" t="str">
            <v/>
          </cell>
          <cell r="C16" t="str">
            <v/>
          </cell>
          <cell r="D16" t="str">
            <v/>
          </cell>
          <cell r="E16" t="str">
            <v/>
          </cell>
        </row>
        <row r="17">
          <cell r="B17" t="str">
            <v/>
          </cell>
          <cell r="C17" t="str">
            <v/>
          </cell>
          <cell r="D17" t="str">
            <v/>
          </cell>
          <cell r="E17" t="str">
            <v/>
          </cell>
        </row>
        <row r="18">
          <cell r="B18" t="str">
            <v/>
          </cell>
          <cell r="C18" t="str">
            <v/>
          </cell>
          <cell r="D18" t="str">
            <v/>
          </cell>
          <cell r="E18" t="str">
            <v/>
          </cell>
        </row>
        <row r="32">
          <cell r="B32" t="str">
            <v/>
          </cell>
          <cell r="C32" t="str">
            <v/>
          </cell>
        </row>
        <row r="48">
          <cell r="C48" t="str">
            <v/>
          </cell>
        </row>
        <row r="55">
          <cell r="C55" t="str">
            <v/>
          </cell>
        </row>
      </sheetData>
      <sheetData sheetId="3">
        <row r="3">
          <cell r="X3" t="str">
            <v>Lower Frame RH</v>
          </cell>
          <cell r="AI3">
            <v>12</v>
          </cell>
          <cell r="AT3" t="str">
            <v>A</v>
          </cell>
          <cell r="BE3" t="str">
            <v>C</v>
          </cell>
          <cell r="BP3" t="str">
            <v>D</v>
          </cell>
          <cell r="CA3">
            <v>1</v>
          </cell>
        </row>
        <row r="4">
          <cell r="AI4" t="str">
            <v xml:space="preserve">123 999 </v>
          </cell>
          <cell r="AT4" t="str">
            <v>Quality Manager</v>
          </cell>
          <cell r="BE4" t="str">
            <v>Manugacturing Eng</v>
          </cell>
          <cell r="BP4" t="str">
            <v>Team Leader</v>
          </cell>
          <cell r="CA4">
            <v>2</v>
          </cell>
        </row>
        <row r="5">
          <cell r="X5" t="str">
            <v>123 456</v>
          </cell>
          <cell r="AI5" t="str">
            <v>Customer X</v>
          </cell>
          <cell r="CA5">
            <v>3</v>
          </cell>
        </row>
        <row r="6">
          <cell r="AT6" t="str">
            <v>adient.a@adient.com</v>
          </cell>
          <cell r="CA6">
            <v>4</v>
          </cell>
        </row>
        <row r="7">
          <cell r="X7" t="str">
            <v xml:space="preserve">Area 1 </v>
          </cell>
          <cell r="AI7">
            <v>44564</v>
          </cell>
          <cell r="AT7" t="str">
            <v>B</v>
          </cell>
          <cell r="BE7" t="str">
            <v>F</v>
          </cell>
          <cell r="BP7" t="str">
            <v>G</v>
          </cell>
          <cell r="CA7">
            <v>5</v>
          </cell>
        </row>
        <row r="8">
          <cell r="AT8" t="str">
            <v>Quality Engineer</v>
          </cell>
          <cell r="BE8" t="str">
            <v>Logistic Operator</v>
          </cell>
          <cell r="BP8" t="str">
            <v>Maintenance team member</v>
          </cell>
          <cell r="CA8">
            <v>6</v>
          </cell>
        </row>
        <row r="9">
          <cell r="CA9">
            <v>7</v>
          </cell>
        </row>
        <row r="10">
          <cell r="CA10">
            <v>8</v>
          </cell>
        </row>
        <row r="14">
          <cell r="D14">
            <v>44566</v>
          </cell>
          <cell r="G14">
            <v>44566</v>
          </cell>
          <cell r="AF14">
            <v>44573</v>
          </cell>
          <cell r="AI14">
            <v>44604</v>
          </cell>
          <cell r="BL14">
            <v>44596</v>
          </cell>
          <cell r="BO14">
            <v>44596</v>
          </cell>
        </row>
        <row r="17">
          <cell r="I17">
            <v>44566</v>
          </cell>
          <cell r="AK17">
            <v>44573</v>
          </cell>
          <cell r="BP17">
            <v>44596</v>
          </cell>
        </row>
        <row r="24">
          <cell r="A24" t="str">
            <v>Part cannot be assembled, counter part is not fitting</v>
          </cell>
          <cell r="S24" t="str">
            <v>Distance 25.05 +/-0.5 beteween brackets NOK , lower frame RH (measured at 26.16 on a returned sample)</v>
          </cell>
        </row>
        <row r="28">
          <cell r="A28" t="str">
            <v xml:space="preserve">Part not functional, cannot be used </v>
          </cell>
          <cell r="S28" t="str">
            <v>No evidence of rework or out-of-flow movements of the part</v>
          </cell>
        </row>
        <row r="32">
          <cell r="A32" t="str">
            <v xml:space="preserve">Customer X - operator on the assembly line </v>
          </cell>
          <cell r="S32" t="str">
            <v>Adient plant XXX, Line 2, Area 1</v>
          </cell>
        </row>
        <row r="36">
          <cell r="A36" t="str">
            <v>3rd of Jan 2022</v>
          </cell>
          <cell r="S36" t="str">
            <v>07/09/2021, shift 1  - 08/09/2021, shift 2 - 09/09/2021 shift 1</v>
          </cell>
        </row>
        <row r="40">
          <cell r="A40" t="str">
            <v>Assembly line</v>
          </cell>
          <cell r="S40" t="str">
            <v>Only supplied to Customer X</v>
          </cell>
        </row>
        <row r="44">
          <cell r="A44" t="str">
            <v xml:space="preserve">When trying to assemble the counterpart, the parts did not fit </v>
          </cell>
          <cell r="S44" t="str">
            <v>Defect has not been detected in the plant</v>
          </cell>
        </row>
        <row r="48">
          <cell r="A48">
            <v>55</v>
          </cell>
          <cell r="S48" t="str">
            <v>No</v>
          </cell>
          <cell r="AR48" t="str">
            <v>Customer X</v>
          </cell>
          <cell r="BI48" t="str">
            <v>Adient plant XXX</v>
          </cell>
          <cell r="BY48" t="str">
            <v xml:space="preserve">Drawing of the part 123 456 </v>
          </cell>
        </row>
        <row r="51">
          <cell r="H51" t="str">
            <v>N</v>
          </cell>
          <cell r="M51" t="str">
            <v>None</v>
          </cell>
          <cell r="X51" t="str">
            <v>Part Not Funtional (line interruptions)</v>
          </cell>
          <cell r="BN51" t="str">
            <v>NO</v>
          </cell>
        </row>
        <row r="52">
          <cell r="H52" t="str">
            <v>"</v>
          </cell>
        </row>
        <row r="56">
          <cell r="AS56">
            <v>44565</v>
          </cell>
          <cell r="AT56">
            <v>44566</v>
          </cell>
          <cell r="BD56">
            <v>44579</v>
          </cell>
          <cell r="BE56">
            <v>44580</v>
          </cell>
          <cell r="BF56">
            <v>44581</v>
          </cell>
          <cell r="BG56">
            <v>44582</v>
          </cell>
          <cell r="BH56">
            <v>44583</v>
          </cell>
          <cell r="BI56">
            <v>44584</v>
          </cell>
          <cell r="BJ56">
            <v>44585</v>
          </cell>
          <cell r="BK56">
            <v>44586</v>
          </cell>
          <cell r="BL56">
            <v>44587</v>
          </cell>
          <cell r="BM56">
            <v>44588</v>
          </cell>
          <cell r="BN56">
            <v>44589</v>
          </cell>
          <cell r="BO56">
            <v>44590</v>
          </cell>
          <cell r="BP56">
            <v>44591</v>
          </cell>
          <cell r="BQ56">
            <v>44592</v>
          </cell>
          <cell r="BR56">
            <v>44593</v>
          </cell>
          <cell r="BS56">
            <v>44594</v>
          </cell>
          <cell r="BT56">
            <v>44595</v>
          </cell>
          <cell r="BU56">
            <v>44596</v>
          </cell>
        </row>
        <row r="57">
          <cell r="AS57">
            <v>9</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row>
        <row r="58">
          <cell r="E58" t="str">
            <v>Check with the Go / no Go Gauge</v>
          </cell>
          <cell r="M58">
            <v>44565</v>
          </cell>
          <cell r="P58">
            <v>10</v>
          </cell>
          <cell r="T58">
            <v>10</v>
          </cell>
          <cell r="W58">
            <v>0</v>
          </cell>
          <cell r="Y58">
            <v>44565</v>
          </cell>
          <cell r="AT58">
            <v>11</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row>
        <row r="59">
          <cell r="E59" t="str">
            <v>Check with the Go / no Go Gauge</v>
          </cell>
          <cell r="M59">
            <v>44565</v>
          </cell>
          <cell r="P59">
            <v>30</v>
          </cell>
          <cell r="T59">
            <v>30</v>
          </cell>
          <cell r="W59">
            <v>0</v>
          </cell>
          <cell r="Y59">
            <v>44565</v>
          </cell>
        </row>
        <row r="60">
          <cell r="E60" t="str">
            <v>Check with the Go / no Go Gauge</v>
          </cell>
          <cell r="M60">
            <v>44565</v>
          </cell>
          <cell r="P60">
            <v>1200</v>
          </cell>
          <cell r="T60">
            <v>1200</v>
          </cell>
          <cell r="W60">
            <v>3</v>
          </cell>
          <cell r="Y60">
            <v>44565</v>
          </cell>
          <cell r="AG60">
            <v>44566</v>
          </cell>
        </row>
        <row r="61">
          <cell r="E61" t="str">
            <v>Check with the Go / no Go Gauge</v>
          </cell>
          <cell r="M61">
            <v>44565</v>
          </cell>
          <cell r="P61">
            <v>1000</v>
          </cell>
          <cell r="T61">
            <v>1000</v>
          </cell>
          <cell r="W61">
            <v>6</v>
          </cell>
          <cell r="Y61">
            <v>44565</v>
          </cell>
          <cell r="AG61" t="str">
            <v>4th of Jan 2022- ID 999 999</v>
          </cell>
          <cell r="AT61">
            <v>44446</v>
          </cell>
          <cell r="AU61">
            <v>44447</v>
          </cell>
          <cell r="AV61">
            <v>44448</v>
          </cell>
          <cell r="AW61">
            <v>44449</v>
          </cell>
          <cell r="AX61">
            <v>44450</v>
          </cell>
          <cell r="AY61">
            <v>44451</v>
          </cell>
          <cell r="AZ61">
            <v>44452</v>
          </cell>
          <cell r="BD61">
            <v>44579</v>
          </cell>
          <cell r="BE61">
            <v>44580</v>
          </cell>
          <cell r="BF61">
            <v>44581</v>
          </cell>
          <cell r="BG61">
            <v>44582</v>
          </cell>
          <cell r="BH61">
            <v>44583</v>
          </cell>
          <cell r="BI61">
            <v>44584</v>
          </cell>
          <cell r="BJ61">
            <v>44585</v>
          </cell>
          <cell r="BK61">
            <v>44586</v>
          </cell>
          <cell r="BL61">
            <v>44587</v>
          </cell>
          <cell r="BM61">
            <v>44588</v>
          </cell>
          <cell r="BN61">
            <v>44589</v>
          </cell>
          <cell r="BO61">
            <v>44590</v>
          </cell>
          <cell r="BP61">
            <v>44591</v>
          </cell>
          <cell r="BQ61">
            <v>44592</v>
          </cell>
          <cell r="BR61">
            <v>44593</v>
          </cell>
          <cell r="BS61">
            <v>44594</v>
          </cell>
          <cell r="BT61">
            <v>44595</v>
          </cell>
          <cell r="BU61">
            <v>44596</v>
          </cell>
        </row>
        <row r="62">
          <cell r="E62" t="str">
            <v>Check with the Go / no Go Gauge</v>
          </cell>
          <cell r="M62">
            <v>44565</v>
          </cell>
          <cell r="P62">
            <v>100</v>
          </cell>
          <cell r="T62">
            <v>100</v>
          </cell>
          <cell r="W62">
            <v>1</v>
          </cell>
          <cell r="Y62">
            <v>44566</v>
          </cell>
          <cell r="AG62" t="str">
            <v>DN 111 / 5 Jan 2022</v>
          </cell>
          <cell r="AW62">
            <v>11</v>
          </cell>
          <cell r="AX62">
            <v>9</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row>
        <row r="63">
          <cell r="E63" t="str">
            <v>Check with the Go / no Go Gauge</v>
          </cell>
          <cell r="M63">
            <v>44563</v>
          </cell>
          <cell r="P63">
            <v>250</v>
          </cell>
          <cell r="T63">
            <v>250</v>
          </cell>
          <cell r="W63">
            <v>10</v>
          </cell>
          <cell r="Y63">
            <v>44566</v>
          </cell>
          <cell r="AT63">
            <v>10</v>
          </cell>
          <cell r="AU63">
            <v>10</v>
          </cell>
          <cell r="AV63">
            <v>35</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row>
        <row r="64">
          <cell r="A64" t="str">
            <v>…</v>
          </cell>
          <cell r="AG64" t="str">
            <v>QA 1 / 4th of Jan 2022</v>
          </cell>
          <cell r="AM64" t="str">
            <v>x</v>
          </cell>
        </row>
        <row r="65">
          <cell r="A65" t="str">
            <v>…</v>
          </cell>
        </row>
        <row r="66">
          <cell r="A66" t="str">
            <v>….</v>
          </cell>
          <cell r="AV66" t="str">
            <v>x</v>
          </cell>
        </row>
        <row r="67">
          <cell r="A67" t="str">
            <v>..</v>
          </cell>
          <cell r="AV67" t="str">
            <v>x</v>
          </cell>
        </row>
        <row r="68">
          <cell r="A68" t="str">
            <v>….</v>
          </cell>
        </row>
        <row r="69">
          <cell r="A69" t="str">
            <v>…</v>
          </cell>
          <cell r="AC69" t="str">
            <v xml:space="preserve">Possible damages of painting on visible areas of part; Instruction to check the paint quality / no scratches after the go/no go check </v>
          </cell>
          <cell r="AP69" t="str">
            <v>Tip of OK parts with black marker on the tube between the brackets/ green label indicating the type of control carried out 100%</v>
          </cell>
        </row>
        <row r="70">
          <cell r="A70" t="str">
            <v>….</v>
          </cell>
        </row>
        <row r="76">
          <cell r="C76" t="str">
            <v>Customer X &amp; Adient plant XXX</v>
          </cell>
          <cell r="G76" t="str">
            <v xml:space="preserve">Customer X - external </v>
          </cell>
          <cell r="J76" t="str">
            <v>Adient plant XXX - Quality Eng B</v>
          </cell>
          <cell r="O76" t="str">
            <v xml:space="preserve">Functional - parts not fitting at Customer location </v>
          </cell>
          <cell r="AA76" t="str">
            <v>Part is not functional</v>
          </cell>
          <cell r="AE76" t="str">
            <v>Yes. Process is stable</v>
          </cell>
          <cell r="AM76" t="str">
            <v>Assembly líne of Customer X</v>
          </cell>
          <cell r="AQ76" t="str">
            <v>Welding robot subcomponent rear tube Adient XXX</v>
          </cell>
          <cell r="AY76">
            <v>44564</v>
          </cell>
          <cell r="BC76">
            <v>44564</v>
          </cell>
          <cell r="BK76">
            <v>55</v>
          </cell>
          <cell r="BO76" t="str">
            <v>Not evaluable yet</v>
          </cell>
          <cell r="BW76" t="str">
            <v>Random</v>
          </cell>
          <cell r="CA76" t="str">
            <v>No</v>
          </cell>
        </row>
        <row r="78">
          <cell r="C78" t="str">
            <v>NA - parts delivered only to Customer X</v>
          </cell>
          <cell r="G78" t="str">
            <v>Adient XXX</v>
          </cell>
          <cell r="O78" t="str">
            <v>Lower Frame LH</v>
          </cell>
          <cell r="S78" t="str">
            <v xml:space="preserve">Free-play </v>
          </cell>
          <cell r="V78" t="str">
            <v>Warranty isues</v>
          </cell>
          <cell r="AA78" t="str">
            <v>NA - Part is not functional</v>
          </cell>
          <cell r="AE78" t="str">
            <v>NA - Process is stable</v>
          </cell>
          <cell r="AM78" t="str">
            <v xml:space="preserve"> Adient XXX</v>
          </cell>
          <cell r="AY78">
            <v>44446</v>
          </cell>
          <cell r="BK78" t="str">
            <v>100% parts sent</v>
          </cell>
          <cell r="BO78" t="str">
            <v>Not evaluable</v>
          </cell>
          <cell r="BW78" t="str">
            <v>Continuos</v>
          </cell>
          <cell r="CA78" t="str">
            <v>Lower Frame LH</v>
          </cell>
        </row>
        <row r="84">
          <cell r="J84">
            <v>1</v>
          </cell>
        </row>
        <row r="88">
          <cell r="J88">
            <v>2</v>
          </cell>
        </row>
        <row r="89">
          <cell r="J89">
            <v>3</v>
          </cell>
        </row>
        <row r="90">
          <cell r="J90">
            <v>4</v>
          </cell>
        </row>
        <row r="96">
          <cell r="AR96" t="str">
            <v>Distance between brackets NOK</v>
          </cell>
        </row>
        <row r="100">
          <cell r="AR100">
            <v>2</v>
          </cell>
          <cell r="BR100">
            <v>2</v>
          </cell>
        </row>
        <row r="104">
          <cell r="U104">
            <v>5</v>
          </cell>
          <cell r="AH104">
            <v>1</v>
          </cell>
          <cell r="BA104">
            <v>3</v>
          </cell>
        </row>
        <row r="106">
          <cell r="BH106">
            <v>1</v>
          </cell>
        </row>
        <row r="107">
          <cell r="BA107">
            <v>4</v>
          </cell>
        </row>
        <row r="115">
          <cell r="D115">
            <v>1</v>
          </cell>
          <cell r="E115" t="str">
            <v>Incorrect production equipment</v>
          </cell>
          <cell r="Q115" t="str">
            <v>A</v>
          </cell>
          <cell r="U115">
            <v>44568</v>
          </cell>
          <cell r="Y115" t="str">
            <v xml:space="preserve">Correct equipmet of production </v>
          </cell>
          <cell r="AC115" t="str">
            <v>N</v>
          </cell>
          <cell r="AF115">
            <v>1</v>
          </cell>
          <cell r="AG115" t="str">
            <v>Defect not included in ODS</v>
          </cell>
          <cell r="AS115" t="str">
            <v>A</v>
          </cell>
          <cell r="AW115">
            <v>44568</v>
          </cell>
          <cell r="BA115" t="str">
            <v>Defect not included</v>
          </cell>
          <cell r="BE115" t="str">
            <v>Y</v>
          </cell>
          <cell r="BH115">
            <v>1</v>
          </cell>
          <cell r="BI115" t="str">
            <v>Check not defined in Control Plan</v>
          </cell>
          <cell r="BU115" t="str">
            <v>A</v>
          </cell>
          <cell r="BY115">
            <v>44568</v>
          </cell>
          <cell r="CC115" t="str">
            <v>Check no defined</v>
          </cell>
          <cell r="CG115" t="str">
            <v>Y</v>
          </cell>
        </row>
        <row r="116">
          <cell r="D116">
            <v>2</v>
          </cell>
          <cell r="E116" t="str">
            <v>Production equipment damaged</v>
          </cell>
          <cell r="Q116" t="str">
            <v>B</v>
          </cell>
          <cell r="U116">
            <v>44568</v>
          </cell>
          <cell r="Y116" t="str">
            <v xml:space="preserve">No damages found in machine </v>
          </cell>
          <cell r="AC116" t="str">
            <v>N</v>
          </cell>
          <cell r="AF116">
            <v>2</v>
          </cell>
          <cell r="AG116" t="str">
            <v>Difficult to detect</v>
          </cell>
          <cell r="AS116" t="str">
            <v>B</v>
          </cell>
          <cell r="AW116">
            <v>44568</v>
          </cell>
          <cell r="BA116" t="str">
            <v>easy to detect</v>
          </cell>
          <cell r="BE116" t="str">
            <v>N</v>
          </cell>
          <cell r="BH116">
            <v>2</v>
          </cell>
          <cell r="BI116" t="str">
            <v>Difficult to detect</v>
          </cell>
          <cell r="BU116" t="str">
            <v>A</v>
          </cell>
          <cell r="BY116">
            <v>44568</v>
          </cell>
          <cell r="CC116" t="str">
            <v>Easy to detect</v>
          </cell>
          <cell r="CG116" t="str">
            <v>N</v>
          </cell>
        </row>
        <row r="117">
          <cell r="D117">
            <v>3</v>
          </cell>
          <cell r="E117" t="str">
            <v>Production equipment worn</v>
          </cell>
          <cell r="Q117" t="str">
            <v>C</v>
          </cell>
          <cell r="U117">
            <v>44568</v>
          </cell>
          <cell r="Y117" t="str">
            <v xml:space="preserve">No wear found in machine </v>
          </cell>
          <cell r="AC117" t="str">
            <v>N</v>
          </cell>
          <cell r="AF117">
            <v>3</v>
          </cell>
          <cell r="AG117" t="str">
            <v>Product damaged after inspection</v>
          </cell>
          <cell r="AS117" t="str">
            <v>A</v>
          </cell>
          <cell r="AW117">
            <v>44568</v>
          </cell>
          <cell r="BA117" t="str">
            <v>no damaged after inspection</v>
          </cell>
          <cell r="BE117" t="str">
            <v>N</v>
          </cell>
        </row>
        <row r="118">
          <cell r="D118">
            <v>4</v>
          </cell>
          <cell r="E118" t="str">
            <v>Production machine is not correctly optimized</v>
          </cell>
          <cell r="Q118" t="str">
            <v>A</v>
          </cell>
          <cell r="U118">
            <v>44568</v>
          </cell>
          <cell r="Y118" t="str">
            <v>End stop surface is not enough</v>
          </cell>
          <cell r="AC118" t="str">
            <v>Y</v>
          </cell>
          <cell r="AF118">
            <v>4</v>
          </cell>
          <cell r="AG118" t="str">
            <v>Material not to specification</v>
          </cell>
          <cell r="AS118" t="str">
            <v>A</v>
          </cell>
          <cell r="AW118">
            <v>44568</v>
          </cell>
          <cell r="BA118" t="str">
            <v xml:space="preserve">raw material OK to the specification </v>
          </cell>
          <cell r="BE118" t="str">
            <v>N</v>
          </cell>
        </row>
        <row r="119">
          <cell r="D119">
            <v>5</v>
          </cell>
          <cell r="E119" t="str">
            <v>Material not to specification</v>
          </cell>
          <cell r="Q119" t="str">
            <v>A</v>
          </cell>
          <cell r="U119">
            <v>44568</v>
          </cell>
          <cell r="Y119" t="str">
            <v xml:space="preserve">raw material OK to the specification </v>
          </cell>
          <cell r="AC119" t="str">
            <v>N</v>
          </cell>
        </row>
        <row r="127">
          <cell r="E127" t="str">
            <v>Distance between brackets NOK</v>
          </cell>
          <cell r="AG127" t="str">
            <v>Distance between brackets NOK</v>
          </cell>
          <cell r="BI127" t="str">
            <v>Distance between brackets NOK</v>
          </cell>
        </row>
        <row r="128">
          <cell r="E128" t="str">
            <v>Brackets have freeplay after clamping</v>
          </cell>
          <cell r="AG128" t="str">
            <v>Part has not been checked</v>
          </cell>
          <cell r="BI128" t="str">
            <v xml:space="preserve">Defect not  included in ODS, Control plan </v>
          </cell>
        </row>
        <row r="129">
          <cell r="E129" t="str">
            <v>Brackets are not properly fixed</v>
          </cell>
          <cell r="AG129" t="str">
            <v xml:space="preserve">There is no check at this process </v>
          </cell>
          <cell r="BI129" t="str">
            <v>Quality chain documentation issue (PFMEA had the dimension in)</v>
          </cell>
        </row>
        <row r="130">
          <cell r="E130" t="str">
            <v xml:space="preserve">Endstop surface for brackets is small </v>
          </cell>
          <cell r="AG130" t="str">
            <v xml:space="preserve">It is not defined for this process </v>
          </cell>
        </row>
        <row r="131">
          <cell r="E131" t="str">
            <v>Tool is designed like this</v>
          </cell>
          <cell r="AG131" t="str">
            <v xml:space="preserve">It was not considered that this dimension was functional            </v>
          </cell>
        </row>
        <row r="132">
          <cell r="E132" t="str">
            <v>Y</v>
          </cell>
          <cell r="F132" t="str">
            <v>Production machine is not correctly optimized</v>
          </cell>
          <cell r="AD132" t="str">
            <v>Y</v>
          </cell>
          <cell r="AG132" t="str">
            <v>Y</v>
          </cell>
          <cell r="AH132" t="str">
            <v>Defect not included in ODS</v>
          </cell>
          <cell r="BF132" t="str">
            <v>Y</v>
          </cell>
          <cell r="BI132" t="str">
            <v>Y</v>
          </cell>
          <cell r="BJ132" t="str">
            <v xml:space="preserve">Quality Chain issue - characteristics not considered on all documents  (Quality Chain) </v>
          </cell>
          <cell r="CH132" t="str">
            <v>Y</v>
          </cell>
        </row>
        <row r="135">
          <cell r="E135" t="str">
            <v>Distance between brackets NOK</v>
          </cell>
          <cell r="AG135" t="str">
            <v>Distance between brackets NOK</v>
          </cell>
          <cell r="BI135" t="str">
            <v>Distance between brackets NOK</v>
          </cell>
        </row>
        <row r="143">
          <cell r="AG143" t="str">
            <v>Distance between brackets NOK</v>
          </cell>
          <cell r="BI143" t="str">
            <v>Distance between brackets NOK</v>
          </cell>
        </row>
        <row r="150">
          <cell r="AA150" t="str">
            <v xml:space="preserve">No, only one part number &amp; one customer affected - the one that was considered </v>
          </cell>
          <cell r="CF150" t="str">
            <v>NA</v>
          </cell>
        </row>
        <row r="154">
          <cell r="A154" t="str">
            <v>RC #1.1</v>
          </cell>
          <cell r="D154" t="str">
            <v>1.-Increase endstop surface to minimize brackets freeplay</v>
          </cell>
          <cell r="S154">
            <v>44579</v>
          </cell>
          <cell r="X154" t="str">
            <v>G</v>
          </cell>
          <cell r="BK154" t="str">
            <v>Closed</v>
          </cell>
          <cell r="BM154" t="str">
            <v>x</v>
          </cell>
          <cell r="BO154" t="str">
            <v>N</v>
          </cell>
          <cell r="BR154" t="str">
            <v>YES</v>
          </cell>
          <cell r="BU154" t="str">
            <v>YES</v>
          </cell>
          <cell r="BY154">
            <v>0.8</v>
          </cell>
          <cell r="CB154" t="str">
            <v>00014614100003621394 
ODETTE 180395710</v>
          </cell>
          <cell r="CF154">
            <v>44580</v>
          </cell>
          <cell r="CH154" t="str">
            <v>DN 222</v>
          </cell>
        </row>
        <row r="155">
          <cell r="A155" t="str">
            <v>RC #2.1</v>
          </cell>
          <cell r="D155" t="str">
            <v xml:space="preserve">1.- Modify gauge instruction to check distance between  brackets.
</v>
          </cell>
          <cell r="S155">
            <v>44579</v>
          </cell>
          <cell r="X155" t="str">
            <v>C</v>
          </cell>
          <cell r="BK155" t="str">
            <v>Closed</v>
          </cell>
          <cell r="BM155" t="str">
            <v>x</v>
          </cell>
          <cell r="BO155" t="str">
            <v>N</v>
          </cell>
          <cell r="BR155" t="str">
            <v>YES</v>
          </cell>
          <cell r="BU155" t="str">
            <v>NO</v>
          </cell>
          <cell r="BY155">
            <v>0.05</v>
          </cell>
          <cell r="CB155" t="str">
            <v>00014614100003621394 
ODETTE 180395710</v>
          </cell>
          <cell r="CF155">
            <v>44580</v>
          </cell>
          <cell r="CH155" t="str">
            <v>DN 222</v>
          </cell>
        </row>
        <row r="156">
          <cell r="A156" t="str">
            <v>RC #2.1</v>
          </cell>
          <cell r="D156" t="str">
            <v>2.- Training quality technicians</v>
          </cell>
          <cell r="S156">
            <v>44580</v>
          </cell>
          <cell r="X156" t="str">
            <v>A</v>
          </cell>
          <cell r="BK156" t="str">
            <v>Closed</v>
          </cell>
          <cell r="BM156" t="str">
            <v>x</v>
          </cell>
          <cell r="BO156" t="str">
            <v>N</v>
          </cell>
          <cell r="BR156" t="str">
            <v>YES</v>
          </cell>
          <cell r="BU156" t="str">
            <v>NO</v>
          </cell>
          <cell r="BY156">
            <v>0.05</v>
          </cell>
          <cell r="CB156" t="str">
            <v>00014614100003621394 
ODETTE 180395710</v>
          </cell>
          <cell r="CF156">
            <v>44580</v>
          </cell>
          <cell r="CH156" t="str">
            <v>DN 222</v>
          </cell>
        </row>
        <row r="157">
          <cell r="A157" t="str">
            <v>RC #3.1</v>
          </cell>
          <cell r="D157" t="str">
            <v>1.- Include dimensional check in Control Plan; CAQ (Inspection Plan)</v>
          </cell>
          <cell r="S157">
            <v>44579</v>
          </cell>
          <cell r="X157" t="str">
            <v>A</v>
          </cell>
          <cell r="BK157" t="str">
            <v>Closed</v>
          </cell>
          <cell r="BM157" t="str">
            <v>x</v>
          </cell>
          <cell r="BO157" t="str">
            <v>N</v>
          </cell>
          <cell r="BR157" t="str">
            <v>YES</v>
          </cell>
          <cell r="BU157" t="str">
            <v>NO</v>
          </cell>
          <cell r="BY157">
            <v>0.05</v>
          </cell>
          <cell r="CB157" t="str">
            <v>00014614100003621394 
ODETTE 180395710</v>
          </cell>
          <cell r="CF157">
            <v>44580</v>
          </cell>
          <cell r="CH157" t="str">
            <v>DN 222</v>
          </cell>
        </row>
        <row r="158">
          <cell r="A158" t="str">
            <v>RC #3.1</v>
          </cell>
          <cell r="D158" t="str">
            <v xml:space="preserve">Review the complete Quality Chain documentation of the project </v>
          </cell>
          <cell r="S158">
            <v>44583</v>
          </cell>
          <cell r="X158" t="str">
            <v>A</v>
          </cell>
          <cell r="BK158" t="str">
            <v>Closed</v>
          </cell>
          <cell r="BM158" t="str">
            <v>x</v>
          </cell>
          <cell r="BO158" t="str">
            <v>N</v>
          </cell>
          <cell r="BR158" t="str">
            <v>YES</v>
          </cell>
          <cell r="BU158" t="str">
            <v>NO</v>
          </cell>
          <cell r="BY158">
            <v>0.05</v>
          </cell>
          <cell r="CB158" t="str">
            <v>00014614100003621394 
ODETTE 180395711</v>
          </cell>
          <cell r="CF158">
            <v>44586</v>
          </cell>
          <cell r="CH158" t="str">
            <v>DN 333</v>
          </cell>
        </row>
        <row r="164">
          <cell r="BE164" t="str">
            <v xml:space="preserve">4th of Feb, 2022 </v>
          </cell>
          <cell r="CE164">
            <v>100</v>
          </cell>
        </row>
        <row r="165">
          <cell r="M165" t="str">
            <v>NA</v>
          </cell>
          <cell r="R165" t="str">
            <v>NA</v>
          </cell>
          <cell r="T165" t="str">
            <v>NA</v>
          </cell>
          <cell r="V165" t="str">
            <v>NA</v>
          </cell>
          <cell r="AJ165" t="str">
            <v>A</v>
          </cell>
          <cell r="AO165">
            <v>44583</v>
          </cell>
          <cell r="AQ165">
            <v>44583</v>
          </cell>
          <cell r="AS165" t="str">
            <v>x</v>
          </cell>
        </row>
        <row r="166">
          <cell r="M166" t="str">
            <v>NA</v>
          </cell>
          <cell r="R166" t="str">
            <v>NA</v>
          </cell>
          <cell r="T166" t="str">
            <v>NA</v>
          </cell>
          <cell r="V166" t="str">
            <v>NA</v>
          </cell>
          <cell r="AJ166" t="str">
            <v>NA</v>
          </cell>
          <cell r="AO166" t="str">
            <v>NA</v>
          </cell>
          <cell r="AQ166" t="str">
            <v>NA</v>
          </cell>
          <cell r="AS166" t="str">
            <v>NA</v>
          </cell>
          <cell r="AW166" t="str">
            <v>Management team approved the closure of the 8D and congratulated the team for completing the investigation efficiently.
Quality Manager: A
Plant Manager: W</v>
          </cell>
        </row>
        <row r="167">
          <cell r="M167" t="str">
            <v>D</v>
          </cell>
          <cell r="R167">
            <v>44583</v>
          </cell>
          <cell r="T167">
            <v>44583</v>
          </cell>
          <cell r="V167" t="str">
            <v>x</v>
          </cell>
        </row>
        <row r="168">
          <cell r="M168" t="str">
            <v>A</v>
          </cell>
          <cell r="R168">
            <v>44579</v>
          </cell>
          <cell r="T168">
            <v>44579</v>
          </cell>
          <cell r="V168" t="str">
            <v>x</v>
          </cell>
        </row>
        <row r="169">
          <cell r="M169" t="str">
            <v>C</v>
          </cell>
          <cell r="R169">
            <v>44579</v>
          </cell>
          <cell r="T169">
            <v>44579</v>
          </cell>
          <cell r="V169" t="str">
            <v>x</v>
          </cell>
        </row>
        <row r="170">
          <cell r="M170" t="str">
            <v>NA</v>
          </cell>
          <cell r="R170" t="str">
            <v>NA</v>
          </cell>
          <cell r="T170" t="str">
            <v>NA</v>
          </cell>
          <cell r="V170" t="str">
            <v>NA</v>
          </cell>
        </row>
        <row r="171">
          <cell r="M171" t="str">
            <v>NA</v>
          </cell>
          <cell r="R171" t="str">
            <v>NA</v>
          </cell>
          <cell r="T171" t="str">
            <v>NA</v>
          </cell>
          <cell r="V171" t="str">
            <v>NA</v>
          </cell>
        </row>
        <row r="172">
          <cell r="M172" t="str">
            <v>A</v>
          </cell>
          <cell r="R172">
            <v>44579</v>
          </cell>
          <cell r="T172">
            <v>44579</v>
          </cell>
          <cell r="V172" t="str">
            <v>x</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EE Weekly"/>
      <sheetName val="RFT Weekly"/>
      <sheetName val="Scrap Weekly"/>
      <sheetName val="UPTIME Weekly"/>
      <sheetName val="Downtime pareto"/>
      <sheetName val="CONQ"/>
      <sheetName val="Honda QOS"/>
      <sheetName val="L319 QOS"/>
      <sheetName val="GMB QOS"/>
      <sheetName val="GME QOS "/>
      <sheetName val="GMG QOS  "/>
      <sheetName val="MU QOS "/>
      <sheetName val="R53 QOS "/>
      <sheetName val="Diesel QOS "/>
      <sheetName val="Ignore me"/>
      <sheetName val="reality"/>
      <sheetName val="Ignore"/>
      <sheetName val="By week"/>
      <sheetName val="OEE_Weekly"/>
      <sheetName val="RFT_Weekly"/>
      <sheetName val="Scrap_Weekly"/>
      <sheetName val="UPTIME_Weekly"/>
      <sheetName val="Downtime_pareto"/>
      <sheetName val="Honda_QOS"/>
      <sheetName val="L319_QOS"/>
      <sheetName val="GMB_QOS"/>
      <sheetName val="GME_QOS_"/>
      <sheetName val="GMG_QOS__"/>
      <sheetName val="MU_QOS_"/>
      <sheetName val="R53_QOS_"/>
      <sheetName val="Diesel_QOS_"/>
      <sheetName val="Ignore_me"/>
      <sheetName val="By_week"/>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nge Log"/>
      <sheetName val="Instructions"/>
      <sheetName val="8D Form"/>
      <sheetName val="D1-D2"/>
      <sheetName val="D3"/>
      <sheetName val="Containment list"/>
      <sheetName val="D4"/>
      <sheetName val="D5-6"/>
      <sheetName val="D7-8"/>
      <sheetName val="Test 1"/>
      <sheetName val="Summary (2)"/>
      <sheetName val="Summary"/>
      <sheetName val="8D Scoring"/>
    </sheetNames>
    <sheetDataSet>
      <sheetData sheetId="0" refreshError="1"/>
      <sheetData sheetId="1" refreshError="1"/>
      <sheetData sheetId="2" refreshError="1"/>
      <sheetData sheetId="3">
        <row r="29">
          <cell r="H29" t="str">
            <v>Origin of NOK-part:</v>
          </cell>
          <cell r="I29">
            <v>45627</v>
          </cell>
          <cell r="J29" t="str">
            <v>Origin of OK-part:</v>
          </cell>
          <cell r="K29" t="str">
            <v>1 part Jan 23rd, 2025
with component reworked</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 (2)"/>
      <sheetName val="Form (3)"/>
      <sheetName val="Sheet4"/>
      <sheetName val="D1_2"/>
      <sheetName val="D3"/>
      <sheetName val="Change Log"/>
      <sheetName val="Instructions"/>
      <sheetName val="Form"/>
      <sheetName val="Advanced 8D form"/>
      <sheetName val="Formular"/>
      <sheetName val="Data"/>
      <sheetName val="1 Team"/>
      <sheetName val="2 Problem"/>
      <sheetName val="3 Containment"/>
      <sheetName val="4 Root Cause"/>
      <sheetName val="5 Perm. CA"/>
      <sheetName val="6 Verify CA"/>
      <sheetName val="7 Prevent"/>
      <sheetName val="8 Closure"/>
      <sheetName val="Data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ow r="3">
          <cell r="X3" t="str">
            <v>Lower Frame RH</v>
          </cell>
          <cell r="AI3">
            <v>12</v>
          </cell>
          <cell r="AT3" t="str">
            <v>A</v>
          </cell>
          <cell r="BE3" t="str">
            <v>C</v>
          </cell>
          <cell r="BP3" t="str">
            <v>D</v>
          </cell>
          <cell r="CA3">
            <v>1</v>
          </cell>
        </row>
        <row r="4">
          <cell r="AI4" t="str">
            <v xml:space="preserve">123 999 </v>
          </cell>
          <cell r="AT4" t="str">
            <v>Quality Manager</v>
          </cell>
          <cell r="BE4" t="str">
            <v>Manugacturing Eng</v>
          </cell>
          <cell r="BP4" t="str">
            <v>Team Leader</v>
          </cell>
          <cell r="CA4">
            <v>2</v>
          </cell>
        </row>
        <row r="5">
          <cell r="X5" t="str">
            <v>123 456</v>
          </cell>
          <cell r="AI5" t="str">
            <v>Customer X</v>
          </cell>
          <cell r="CA5">
            <v>3</v>
          </cell>
        </row>
        <row r="6">
          <cell r="AT6" t="str">
            <v>adient.a@adient.com</v>
          </cell>
          <cell r="CA6">
            <v>4</v>
          </cell>
        </row>
        <row r="7">
          <cell r="X7" t="str">
            <v xml:space="preserve">Area 1 </v>
          </cell>
          <cell r="AI7">
            <v>44564</v>
          </cell>
          <cell r="AT7" t="str">
            <v>B</v>
          </cell>
          <cell r="BE7" t="str">
            <v>F</v>
          </cell>
          <cell r="BP7" t="str">
            <v>G</v>
          </cell>
          <cell r="CA7">
            <v>5</v>
          </cell>
        </row>
        <row r="8">
          <cell r="AT8" t="str">
            <v>Quality Engineer</v>
          </cell>
          <cell r="BE8" t="str">
            <v>Logistic Operator</v>
          </cell>
          <cell r="BP8" t="str">
            <v>Maintenance team member</v>
          </cell>
          <cell r="CA8">
            <v>6</v>
          </cell>
        </row>
        <row r="9">
          <cell r="CA9">
            <v>7</v>
          </cell>
        </row>
        <row r="10">
          <cell r="CA10">
            <v>8</v>
          </cell>
        </row>
        <row r="14">
          <cell r="D14">
            <v>44566</v>
          </cell>
          <cell r="G14">
            <v>44566</v>
          </cell>
          <cell r="AF14">
            <v>44573</v>
          </cell>
          <cell r="AI14">
            <v>44604</v>
          </cell>
          <cell r="BL14">
            <v>44596</v>
          </cell>
          <cell r="BO14">
            <v>44596</v>
          </cell>
        </row>
        <row r="17">
          <cell r="I17">
            <v>44566</v>
          </cell>
          <cell r="AK17">
            <v>44573</v>
          </cell>
          <cell r="BP17">
            <v>44596</v>
          </cell>
        </row>
        <row r="24">
          <cell r="A24" t="str">
            <v>Part cannot be assembled, counter part is not fitting</v>
          </cell>
          <cell r="S24" t="str">
            <v>Distance 25.05 +/-0.5 beteween brackets NOK , lower frame RH (measured at 26.16 on a returned sample)</v>
          </cell>
        </row>
        <row r="28">
          <cell r="A28" t="str">
            <v xml:space="preserve">Part not functional, cannot be used </v>
          </cell>
          <cell r="S28" t="str">
            <v>No evidence of rework or out-of-flow movements of the part</v>
          </cell>
        </row>
        <row r="32">
          <cell r="A32" t="str">
            <v xml:space="preserve">Customer X - operator on the assembly line </v>
          </cell>
          <cell r="S32" t="str">
            <v>Adient plant XXX, Line 2, Area 1</v>
          </cell>
        </row>
        <row r="36">
          <cell r="A36" t="str">
            <v>3rd of Jan 2022</v>
          </cell>
          <cell r="S36" t="str">
            <v>07/09/2021, shift 1  - 08/09/2021, shift 2 - 09/09/2021 shift 1</v>
          </cell>
        </row>
        <row r="40">
          <cell r="A40" t="str">
            <v>Assembly line</v>
          </cell>
          <cell r="S40" t="str">
            <v>Only supplied to Customer X</v>
          </cell>
        </row>
        <row r="44">
          <cell r="A44" t="str">
            <v xml:space="preserve">When trying to assemble the counterpart, the parts did not fit </v>
          </cell>
          <cell r="S44" t="str">
            <v>Defect has not been detected in the plant</v>
          </cell>
        </row>
        <row r="48">
          <cell r="A48">
            <v>55</v>
          </cell>
          <cell r="S48" t="str">
            <v>No</v>
          </cell>
          <cell r="AR48" t="str">
            <v>Customer X</v>
          </cell>
          <cell r="BI48" t="str">
            <v>Adient plant XXX</v>
          </cell>
          <cell r="BY48" t="str">
            <v xml:space="preserve">Drawing of the part 123 456 </v>
          </cell>
        </row>
        <row r="51">
          <cell r="H51" t="str">
            <v>N</v>
          </cell>
          <cell r="M51" t="str">
            <v>None</v>
          </cell>
          <cell r="X51" t="str">
            <v>Part Not Funtional (line interruptions)</v>
          </cell>
          <cell r="BN51" t="str">
            <v>NO</v>
          </cell>
        </row>
        <row r="52">
          <cell r="H52" t="str">
            <v>"</v>
          </cell>
        </row>
        <row r="56">
          <cell r="AS56">
            <v>44565</v>
          </cell>
          <cell r="AT56">
            <v>44566</v>
          </cell>
          <cell r="BD56">
            <v>44579</v>
          </cell>
          <cell r="BE56">
            <v>44580</v>
          </cell>
          <cell r="BF56">
            <v>44581</v>
          </cell>
          <cell r="BG56">
            <v>44582</v>
          </cell>
          <cell r="BH56">
            <v>44583</v>
          </cell>
          <cell r="BI56">
            <v>44584</v>
          </cell>
          <cell r="BJ56">
            <v>44585</v>
          </cell>
          <cell r="BK56">
            <v>44586</v>
          </cell>
          <cell r="BL56">
            <v>44587</v>
          </cell>
          <cell r="BM56">
            <v>44588</v>
          </cell>
          <cell r="BN56">
            <v>44589</v>
          </cell>
          <cell r="BO56">
            <v>44590</v>
          </cell>
          <cell r="BP56">
            <v>44591</v>
          </cell>
          <cell r="BQ56">
            <v>44592</v>
          </cell>
          <cell r="BR56">
            <v>44593</v>
          </cell>
          <cell r="BS56">
            <v>44594</v>
          </cell>
          <cell r="BT56">
            <v>44595</v>
          </cell>
          <cell r="BU56">
            <v>44596</v>
          </cell>
        </row>
        <row r="57">
          <cell r="AS57">
            <v>9</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row>
        <row r="58">
          <cell r="E58" t="str">
            <v>Check with the Go / no Go Gauge</v>
          </cell>
          <cell r="M58">
            <v>44565</v>
          </cell>
          <cell r="P58">
            <v>10</v>
          </cell>
          <cell r="T58">
            <v>10</v>
          </cell>
          <cell r="W58">
            <v>0</v>
          </cell>
          <cell r="Y58">
            <v>44565</v>
          </cell>
          <cell r="AT58">
            <v>11</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row>
        <row r="59">
          <cell r="E59" t="str">
            <v>Check with the Go / no Go Gauge</v>
          </cell>
          <cell r="M59">
            <v>44565</v>
          </cell>
          <cell r="P59">
            <v>30</v>
          </cell>
          <cell r="T59">
            <v>30</v>
          </cell>
          <cell r="W59">
            <v>0</v>
          </cell>
          <cell r="Y59">
            <v>44565</v>
          </cell>
        </row>
        <row r="60">
          <cell r="E60" t="str">
            <v>Check with the Go / no Go Gauge</v>
          </cell>
          <cell r="M60">
            <v>44565</v>
          </cell>
          <cell r="P60">
            <v>1200</v>
          </cell>
          <cell r="T60">
            <v>1200</v>
          </cell>
          <cell r="W60">
            <v>3</v>
          </cell>
          <cell r="Y60">
            <v>44565</v>
          </cell>
          <cell r="AG60">
            <v>44566</v>
          </cell>
        </row>
        <row r="61">
          <cell r="E61" t="str">
            <v>Check with the Go / no Go Gauge</v>
          </cell>
          <cell r="M61">
            <v>44565</v>
          </cell>
          <cell r="P61">
            <v>1000</v>
          </cell>
          <cell r="T61">
            <v>1000</v>
          </cell>
          <cell r="W61">
            <v>6</v>
          </cell>
          <cell r="Y61">
            <v>44565</v>
          </cell>
          <cell r="AG61" t="str">
            <v>4th of Jan 2022- ID 999 999</v>
          </cell>
          <cell r="AT61">
            <v>44446</v>
          </cell>
          <cell r="AU61">
            <v>44447</v>
          </cell>
          <cell r="AV61">
            <v>44448</v>
          </cell>
          <cell r="AW61">
            <v>44449</v>
          </cell>
          <cell r="AX61">
            <v>44450</v>
          </cell>
          <cell r="AY61">
            <v>44451</v>
          </cell>
          <cell r="AZ61">
            <v>44452</v>
          </cell>
          <cell r="BD61">
            <v>44579</v>
          </cell>
          <cell r="BE61">
            <v>44580</v>
          </cell>
          <cell r="BF61">
            <v>44581</v>
          </cell>
          <cell r="BG61">
            <v>44582</v>
          </cell>
          <cell r="BH61">
            <v>44583</v>
          </cell>
          <cell r="BI61">
            <v>44584</v>
          </cell>
          <cell r="BJ61">
            <v>44585</v>
          </cell>
          <cell r="BK61">
            <v>44586</v>
          </cell>
          <cell r="BL61">
            <v>44587</v>
          </cell>
          <cell r="BM61">
            <v>44588</v>
          </cell>
          <cell r="BN61">
            <v>44589</v>
          </cell>
          <cell r="BO61">
            <v>44590</v>
          </cell>
          <cell r="BP61">
            <v>44591</v>
          </cell>
          <cell r="BQ61">
            <v>44592</v>
          </cell>
          <cell r="BR61">
            <v>44593</v>
          </cell>
          <cell r="BS61">
            <v>44594</v>
          </cell>
          <cell r="BT61">
            <v>44595</v>
          </cell>
          <cell r="BU61">
            <v>44596</v>
          </cell>
        </row>
        <row r="62">
          <cell r="E62" t="str">
            <v>Check with the Go / no Go Gauge</v>
          </cell>
          <cell r="M62">
            <v>44565</v>
          </cell>
          <cell r="P62">
            <v>100</v>
          </cell>
          <cell r="T62">
            <v>100</v>
          </cell>
          <cell r="W62">
            <v>1</v>
          </cell>
          <cell r="Y62">
            <v>44566</v>
          </cell>
          <cell r="AG62" t="str">
            <v>DN 111 / 5 Jan 2022</v>
          </cell>
          <cell r="AW62">
            <v>11</v>
          </cell>
          <cell r="AX62">
            <v>9</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row>
        <row r="63">
          <cell r="E63" t="str">
            <v>Check with the Go / no Go Gauge</v>
          </cell>
          <cell r="M63">
            <v>44563</v>
          </cell>
          <cell r="P63">
            <v>250</v>
          </cell>
          <cell r="T63">
            <v>250</v>
          </cell>
          <cell r="W63">
            <v>10</v>
          </cell>
          <cell r="Y63">
            <v>44566</v>
          </cell>
          <cell r="AT63">
            <v>10</v>
          </cell>
          <cell r="AU63">
            <v>10</v>
          </cell>
          <cell r="AV63">
            <v>35</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row>
        <row r="64">
          <cell r="A64" t="str">
            <v>…</v>
          </cell>
          <cell r="AG64" t="str">
            <v>QA 1 / 4th of Jan 2022</v>
          </cell>
          <cell r="AM64" t="str">
            <v>x</v>
          </cell>
        </row>
        <row r="65">
          <cell r="A65" t="str">
            <v>…</v>
          </cell>
        </row>
        <row r="66">
          <cell r="A66" t="str">
            <v>….</v>
          </cell>
          <cell r="AV66" t="str">
            <v>x</v>
          </cell>
        </row>
        <row r="67">
          <cell r="A67" t="str">
            <v>..</v>
          </cell>
          <cell r="AV67" t="str">
            <v>x</v>
          </cell>
        </row>
        <row r="68">
          <cell r="A68" t="str">
            <v>….</v>
          </cell>
        </row>
        <row r="69">
          <cell r="A69" t="str">
            <v>…</v>
          </cell>
          <cell r="AC69" t="str">
            <v xml:space="preserve">Possible damages of painting on visible areas of part; Instruction to check the paint quality / no scratches after the go/no go check </v>
          </cell>
          <cell r="AP69" t="str">
            <v>Tip of OK parts with black marker on the tube between the brackets/ green label indicating the type of control carried out 100%</v>
          </cell>
        </row>
        <row r="70">
          <cell r="A70" t="str">
            <v>….</v>
          </cell>
        </row>
        <row r="76">
          <cell r="C76" t="str">
            <v>Customer X &amp; Adient plant XXX</v>
          </cell>
          <cell r="G76" t="str">
            <v xml:space="preserve">Customer X - external </v>
          </cell>
          <cell r="J76" t="str">
            <v>Adient plant XXX - Quality Eng B</v>
          </cell>
          <cell r="O76" t="str">
            <v xml:space="preserve">Functional - parts not fitting at Customer location </v>
          </cell>
          <cell r="AA76" t="str">
            <v>Part is not functional</v>
          </cell>
          <cell r="AE76" t="str">
            <v>Yes. Process is stable</v>
          </cell>
          <cell r="AM76" t="str">
            <v>Assembly líne of Customer X</v>
          </cell>
          <cell r="AQ76" t="str">
            <v>Welding robot subcomponent rear tube Adient XXX</v>
          </cell>
          <cell r="AY76">
            <v>44564</v>
          </cell>
          <cell r="BC76">
            <v>44564</v>
          </cell>
          <cell r="BK76">
            <v>55</v>
          </cell>
          <cell r="BO76" t="str">
            <v>Not evaluable yet</v>
          </cell>
          <cell r="BW76" t="str">
            <v>Random</v>
          </cell>
          <cell r="CA76" t="str">
            <v>No</v>
          </cell>
        </row>
        <row r="78">
          <cell r="C78" t="str">
            <v>NA - parts delivered only to Customer X</v>
          </cell>
          <cell r="G78" t="str">
            <v>Adient XXX</v>
          </cell>
          <cell r="O78" t="str">
            <v>Lower Frame LH</v>
          </cell>
          <cell r="S78" t="str">
            <v xml:space="preserve">Free-play </v>
          </cell>
          <cell r="V78" t="str">
            <v>Warranty isues</v>
          </cell>
          <cell r="AA78" t="str">
            <v>NA - Part is not functional</v>
          </cell>
          <cell r="AE78" t="str">
            <v>NA - Process is stable</v>
          </cell>
          <cell r="AM78" t="str">
            <v xml:space="preserve"> Adient XXX</v>
          </cell>
          <cell r="AY78">
            <v>44446</v>
          </cell>
          <cell r="BK78" t="str">
            <v>100% parts sent</v>
          </cell>
          <cell r="BO78" t="str">
            <v>Not evaluable</v>
          </cell>
          <cell r="BW78" t="str">
            <v>Continuos</v>
          </cell>
          <cell r="CA78" t="str">
            <v>Lower Frame LH</v>
          </cell>
        </row>
        <row r="84">
          <cell r="J84">
            <v>1</v>
          </cell>
        </row>
        <row r="88">
          <cell r="J88">
            <v>2</v>
          </cell>
        </row>
        <row r="89">
          <cell r="J89">
            <v>3</v>
          </cell>
        </row>
        <row r="90">
          <cell r="J90">
            <v>4</v>
          </cell>
        </row>
        <row r="96">
          <cell r="AR96" t="str">
            <v>Distance between brackets NOK</v>
          </cell>
        </row>
        <row r="100">
          <cell r="AR100">
            <v>2</v>
          </cell>
          <cell r="BR100">
            <v>2</v>
          </cell>
        </row>
        <row r="104">
          <cell r="U104">
            <v>5</v>
          </cell>
          <cell r="AH104">
            <v>1</v>
          </cell>
          <cell r="BA104">
            <v>3</v>
          </cell>
        </row>
        <row r="106">
          <cell r="BH106">
            <v>1</v>
          </cell>
        </row>
        <row r="107">
          <cell r="BA107">
            <v>4</v>
          </cell>
        </row>
        <row r="115">
          <cell r="D115">
            <v>1</v>
          </cell>
          <cell r="E115" t="str">
            <v>Incorrect production equipment</v>
          </cell>
          <cell r="Q115" t="str">
            <v>A</v>
          </cell>
          <cell r="U115">
            <v>44568</v>
          </cell>
          <cell r="Y115" t="str">
            <v xml:space="preserve">Correct equipmet of production </v>
          </cell>
          <cell r="AC115" t="str">
            <v>N</v>
          </cell>
          <cell r="AF115">
            <v>1</v>
          </cell>
          <cell r="AG115" t="str">
            <v>Defect not included in ODS</v>
          </cell>
          <cell r="AS115" t="str">
            <v>A</v>
          </cell>
          <cell r="AW115">
            <v>44568</v>
          </cell>
          <cell r="BA115" t="str">
            <v>Defect not included</v>
          </cell>
          <cell r="BE115" t="str">
            <v>Y</v>
          </cell>
          <cell r="BH115">
            <v>1</v>
          </cell>
          <cell r="BI115" t="str">
            <v>Check not defined in Control Plan</v>
          </cell>
          <cell r="BU115" t="str">
            <v>A</v>
          </cell>
          <cell r="BY115">
            <v>44568</v>
          </cell>
          <cell r="CC115" t="str">
            <v>Check no defined</v>
          </cell>
          <cell r="CG115" t="str">
            <v>Y</v>
          </cell>
        </row>
        <row r="116">
          <cell r="D116">
            <v>2</v>
          </cell>
          <cell r="E116" t="str">
            <v>Production equipment damaged</v>
          </cell>
          <cell r="Q116" t="str">
            <v>B</v>
          </cell>
          <cell r="U116">
            <v>44568</v>
          </cell>
          <cell r="Y116" t="str">
            <v xml:space="preserve">No damages found in machine </v>
          </cell>
          <cell r="AC116" t="str">
            <v>N</v>
          </cell>
          <cell r="AF116">
            <v>2</v>
          </cell>
          <cell r="AG116" t="str">
            <v>Difficult to detect</v>
          </cell>
          <cell r="AS116" t="str">
            <v>B</v>
          </cell>
          <cell r="AW116">
            <v>44568</v>
          </cell>
          <cell r="BA116" t="str">
            <v>easy to detect</v>
          </cell>
          <cell r="BE116" t="str">
            <v>N</v>
          </cell>
          <cell r="BH116">
            <v>2</v>
          </cell>
          <cell r="BI116" t="str">
            <v>Difficult to detect</v>
          </cell>
          <cell r="BU116" t="str">
            <v>A</v>
          </cell>
          <cell r="BY116">
            <v>44568</v>
          </cell>
          <cell r="CC116" t="str">
            <v>Easy to detect</v>
          </cell>
          <cell r="CG116" t="str">
            <v>N</v>
          </cell>
        </row>
        <row r="117">
          <cell r="D117">
            <v>3</v>
          </cell>
          <cell r="E117" t="str">
            <v>Production equipment worn</v>
          </cell>
          <cell r="Q117" t="str">
            <v>C</v>
          </cell>
          <cell r="U117">
            <v>44568</v>
          </cell>
          <cell r="Y117" t="str">
            <v xml:space="preserve">No wear found in machine </v>
          </cell>
          <cell r="AC117" t="str">
            <v>N</v>
          </cell>
          <cell r="AF117">
            <v>3</v>
          </cell>
          <cell r="AG117" t="str">
            <v>Product damaged after inspection</v>
          </cell>
          <cell r="AS117" t="str">
            <v>A</v>
          </cell>
          <cell r="AW117">
            <v>44568</v>
          </cell>
          <cell r="BA117" t="str">
            <v>no damaged after inspection</v>
          </cell>
          <cell r="BE117" t="str">
            <v>N</v>
          </cell>
        </row>
        <row r="118">
          <cell r="D118">
            <v>4</v>
          </cell>
          <cell r="E118" t="str">
            <v>Production machine is not correctly optimized</v>
          </cell>
          <cell r="Q118" t="str">
            <v>A</v>
          </cell>
          <cell r="U118">
            <v>44568</v>
          </cell>
          <cell r="Y118" t="str">
            <v>End stop surface is not enough</v>
          </cell>
          <cell r="AC118" t="str">
            <v>Y</v>
          </cell>
          <cell r="AF118">
            <v>4</v>
          </cell>
          <cell r="AG118" t="str">
            <v>Material not to specification</v>
          </cell>
          <cell r="AS118" t="str">
            <v>A</v>
          </cell>
          <cell r="AW118">
            <v>44568</v>
          </cell>
          <cell r="BA118" t="str">
            <v xml:space="preserve">raw material OK to the specification </v>
          </cell>
          <cell r="BE118" t="str">
            <v>N</v>
          </cell>
        </row>
        <row r="119">
          <cell r="D119">
            <v>5</v>
          </cell>
          <cell r="E119" t="str">
            <v>Material not to specification</v>
          </cell>
          <cell r="Q119" t="str">
            <v>A</v>
          </cell>
          <cell r="U119">
            <v>44568</v>
          </cell>
          <cell r="Y119" t="str">
            <v xml:space="preserve">raw material OK to the specification </v>
          </cell>
          <cell r="AC119" t="str">
            <v>N</v>
          </cell>
        </row>
        <row r="127">
          <cell r="E127" t="str">
            <v>Distance between brackets NOK</v>
          </cell>
          <cell r="AG127" t="str">
            <v>Distance between brackets NOK</v>
          </cell>
          <cell r="BI127" t="str">
            <v>Distance between brackets NOK</v>
          </cell>
        </row>
        <row r="128">
          <cell r="E128" t="str">
            <v>Brackets have freeplay after clamping</v>
          </cell>
          <cell r="AG128" t="str">
            <v>Part has not been checked</v>
          </cell>
          <cell r="BI128" t="str">
            <v xml:space="preserve">Defect not  included in ODS, Control plan </v>
          </cell>
        </row>
        <row r="129">
          <cell r="E129" t="str">
            <v>Brackets are not properly fixed</v>
          </cell>
          <cell r="AG129" t="str">
            <v xml:space="preserve">There is no check at this process </v>
          </cell>
          <cell r="BI129" t="str">
            <v>Quality chain documentation issue (PFMEA had the dimension in)</v>
          </cell>
        </row>
        <row r="130">
          <cell r="E130" t="str">
            <v xml:space="preserve">Endstop surface for brackets is small </v>
          </cell>
          <cell r="AG130" t="str">
            <v xml:space="preserve">It is not defined for this process </v>
          </cell>
        </row>
        <row r="131">
          <cell r="E131" t="str">
            <v>Tool is designed like this</v>
          </cell>
          <cell r="AG131" t="str">
            <v xml:space="preserve">It was not considered that this dimension was functional            </v>
          </cell>
        </row>
        <row r="132">
          <cell r="E132" t="str">
            <v>Y</v>
          </cell>
          <cell r="F132" t="str">
            <v>Production machine is not correctly optimized</v>
          </cell>
          <cell r="AD132" t="str">
            <v>Y</v>
          </cell>
          <cell r="AG132" t="str">
            <v>Y</v>
          </cell>
          <cell r="AH132" t="str">
            <v>Defect not included in ODS</v>
          </cell>
          <cell r="BF132" t="str">
            <v>Y</v>
          </cell>
          <cell r="BI132" t="str">
            <v>Y</v>
          </cell>
          <cell r="BJ132" t="str">
            <v xml:space="preserve">Quality Chain issue - characteristics not considered on all documents  (Quality Chain) </v>
          </cell>
          <cell r="CH132" t="str">
            <v>Y</v>
          </cell>
        </row>
        <row r="135">
          <cell r="E135" t="str">
            <v>Distance between brackets NOK</v>
          </cell>
          <cell r="AG135" t="str">
            <v>Distance between brackets NOK</v>
          </cell>
          <cell r="BI135" t="str">
            <v>Distance between brackets NOK</v>
          </cell>
        </row>
        <row r="143">
          <cell r="AG143" t="str">
            <v>Distance between brackets NOK</v>
          </cell>
          <cell r="BI143" t="str">
            <v>Distance between brackets NOK</v>
          </cell>
        </row>
        <row r="150">
          <cell r="AA150" t="str">
            <v xml:space="preserve">No, only one part number &amp; one customer affected - the one that was considered </v>
          </cell>
          <cell r="CF150" t="str">
            <v>NA</v>
          </cell>
        </row>
        <row r="154">
          <cell r="A154" t="str">
            <v>RC #1.1</v>
          </cell>
          <cell r="D154" t="str">
            <v>1.-Increase endstop surface to minimize brackets freeplay</v>
          </cell>
          <cell r="S154">
            <v>44579</v>
          </cell>
          <cell r="X154" t="str">
            <v>G</v>
          </cell>
          <cell r="BK154" t="str">
            <v>Closed</v>
          </cell>
          <cell r="BM154" t="str">
            <v>x</v>
          </cell>
          <cell r="BO154" t="str">
            <v>N</v>
          </cell>
          <cell r="BR154" t="str">
            <v>YES</v>
          </cell>
          <cell r="BU154" t="str">
            <v>YES</v>
          </cell>
          <cell r="BY154">
            <v>0.8</v>
          </cell>
          <cell r="CB154" t="str">
            <v>00014614100003621394 
ODETTE 180395710</v>
          </cell>
          <cell r="CF154">
            <v>44580</v>
          </cell>
          <cell r="CH154" t="str">
            <v>DN 222</v>
          </cell>
        </row>
        <row r="155">
          <cell r="A155" t="str">
            <v>RC #2.1</v>
          </cell>
          <cell r="D155" t="str">
            <v xml:space="preserve">1.- Modify gauge instruction to check distance between  brackets.
</v>
          </cell>
          <cell r="S155">
            <v>44579</v>
          </cell>
          <cell r="X155" t="str">
            <v>C</v>
          </cell>
          <cell r="BK155" t="str">
            <v>Closed</v>
          </cell>
          <cell r="BM155" t="str">
            <v>x</v>
          </cell>
          <cell r="BO155" t="str">
            <v>N</v>
          </cell>
          <cell r="BR155" t="str">
            <v>YES</v>
          </cell>
          <cell r="BU155" t="str">
            <v>NO</v>
          </cell>
          <cell r="BY155">
            <v>0.05</v>
          </cell>
          <cell r="CB155" t="str">
            <v>00014614100003621394 
ODETTE 180395710</v>
          </cell>
          <cell r="CF155">
            <v>44580</v>
          </cell>
          <cell r="CH155" t="str">
            <v>DN 222</v>
          </cell>
        </row>
        <row r="156">
          <cell r="A156" t="str">
            <v>RC #2.1</v>
          </cell>
          <cell r="D156" t="str">
            <v>2.- Training quality technicians</v>
          </cell>
          <cell r="S156">
            <v>44580</v>
          </cell>
          <cell r="X156" t="str">
            <v>A</v>
          </cell>
          <cell r="BK156" t="str">
            <v>Closed</v>
          </cell>
          <cell r="BM156" t="str">
            <v>x</v>
          </cell>
          <cell r="BO156" t="str">
            <v>N</v>
          </cell>
          <cell r="BR156" t="str">
            <v>YES</v>
          </cell>
          <cell r="BU156" t="str">
            <v>NO</v>
          </cell>
          <cell r="BY156">
            <v>0.05</v>
          </cell>
          <cell r="CB156" t="str">
            <v>00014614100003621394 
ODETTE 180395710</v>
          </cell>
          <cell r="CF156">
            <v>44580</v>
          </cell>
          <cell r="CH156" t="str">
            <v>DN 222</v>
          </cell>
        </row>
        <row r="157">
          <cell r="A157" t="str">
            <v>RC #3.1</v>
          </cell>
          <cell r="D157" t="str">
            <v>1.- Include dimensional check in Control Plan; CAQ (Inspection Plan)</v>
          </cell>
          <cell r="S157">
            <v>44579</v>
          </cell>
          <cell r="X157" t="str">
            <v>A</v>
          </cell>
          <cell r="BK157" t="str">
            <v>Closed</v>
          </cell>
          <cell r="BM157" t="str">
            <v>x</v>
          </cell>
          <cell r="BO157" t="str">
            <v>N</v>
          </cell>
          <cell r="BR157" t="str">
            <v>YES</v>
          </cell>
          <cell r="BU157" t="str">
            <v>NO</v>
          </cell>
          <cell r="BY157">
            <v>0.05</v>
          </cell>
          <cell r="CB157" t="str">
            <v>00014614100003621394 
ODETTE 180395710</v>
          </cell>
          <cell r="CF157">
            <v>44580</v>
          </cell>
          <cell r="CH157" t="str">
            <v>DN 222</v>
          </cell>
        </row>
        <row r="158">
          <cell r="A158" t="str">
            <v>RC #3.1</v>
          </cell>
          <cell r="D158" t="str">
            <v xml:space="preserve">Review the complete Quality Chain documentation of the project </v>
          </cell>
          <cell r="S158">
            <v>44583</v>
          </cell>
          <cell r="X158" t="str">
            <v>A</v>
          </cell>
          <cell r="BK158" t="str">
            <v>Closed</v>
          </cell>
          <cell r="BM158" t="str">
            <v>x</v>
          </cell>
          <cell r="BO158" t="str">
            <v>N</v>
          </cell>
          <cell r="BR158" t="str">
            <v>YES</v>
          </cell>
          <cell r="BU158" t="str">
            <v>NO</v>
          </cell>
          <cell r="BY158">
            <v>0.05</v>
          </cell>
          <cell r="CB158" t="str">
            <v>00014614100003621394 
ODETTE 180395711</v>
          </cell>
          <cell r="CF158">
            <v>44586</v>
          </cell>
          <cell r="CH158" t="str">
            <v>DN 333</v>
          </cell>
        </row>
        <row r="164">
          <cell r="BE164" t="str">
            <v xml:space="preserve">4th of Feb, 2022 </v>
          </cell>
          <cell r="CE164">
            <v>100</v>
          </cell>
        </row>
        <row r="165">
          <cell r="M165" t="str">
            <v>NA</v>
          </cell>
          <cell r="R165" t="str">
            <v>NA</v>
          </cell>
          <cell r="T165" t="str">
            <v>NA</v>
          </cell>
          <cell r="V165" t="str">
            <v>NA</v>
          </cell>
          <cell r="AJ165" t="str">
            <v>A</v>
          </cell>
          <cell r="AO165">
            <v>44583</v>
          </cell>
          <cell r="AQ165">
            <v>44583</v>
          </cell>
          <cell r="AS165" t="str">
            <v>x</v>
          </cell>
        </row>
        <row r="166">
          <cell r="M166" t="str">
            <v>NA</v>
          </cell>
          <cell r="R166" t="str">
            <v>NA</v>
          </cell>
          <cell r="T166" t="str">
            <v>NA</v>
          </cell>
          <cell r="V166" t="str">
            <v>NA</v>
          </cell>
          <cell r="AJ166" t="str">
            <v>NA</v>
          </cell>
          <cell r="AO166" t="str">
            <v>NA</v>
          </cell>
          <cell r="AQ166" t="str">
            <v>NA</v>
          </cell>
          <cell r="AS166" t="str">
            <v>NA</v>
          </cell>
          <cell r="AW166" t="str">
            <v>Management team approved the closure of the 8D and congratulated the team for completing the investigation efficiently.
Quality Manager: A
Plant Manager: W</v>
          </cell>
        </row>
        <row r="167">
          <cell r="M167" t="str">
            <v>D</v>
          </cell>
          <cell r="R167">
            <v>44583</v>
          </cell>
          <cell r="T167">
            <v>44583</v>
          </cell>
          <cell r="V167" t="str">
            <v>x</v>
          </cell>
        </row>
        <row r="168">
          <cell r="M168" t="str">
            <v>A</v>
          </cell>
          <cell r="R168">
            <v>44579</v>
          </cell>
          <cell r="T168">
            <v>44579</v>
          </cell>
          <cell r="V168" t="str">
            <v>x</v>
          </cell>
        </row>
        <row r="169">
          <cell r="M169" t="str">
            <v>C</v>
          </cell>
          <cell r="R169">
            <v>44579</v>
          </cell>
          <cell r="T169">
            <v>44579</v>
          </cell>
          <cell r="V169" t="str">
            <v>x</v>
          </cell>
        </row>
        <row r="170">
          <cell r="M170" t="str">
            <v>NA</v>
          </cell>
          <cell r="R170" t="str">
            <v>NA</v>
          </cell>
          <cell r="T170" t="str">
            <v>NA</v>
          </cell>
          <cell r="V170" t="str">
            <v>NA</v>
          </cell>
        </row>
        <row r="171">
          <cell r="M171" t="str">
            <v>NA</v>
          </cell>
          <cell r="R171" t="str">
            <v>NA</v>
          </cell>
          <cell r="T171" t="str">
            <v>NA</v>
          </cell>
          <cell r="V171" t="str">
            <v>NA</v>
          </cell>
        </row>
        <row r="172">
          <cell r="M172" t="str">
            <v>A</v>
          </cell>
          <cell r="R172">
            <v>44579</v>
          </cell>
          <cell r="T172">
            <v>44579</v>
          </cell>
          <cell r="V172" t="str">
            <v>x</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D90A6951-BC50-4B99-8391-FEBE85E9F246}"/>
  <namedSheetView name="View2" id="{2BBEFE05-4996-49ED-959C-E0276D1C385E}"/>
</namedSheetView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microsoft.com/office/2019/04/relationships/namedSheetView" Target="../namedSheetViews/namedSheetView1.xml"/><Relationship Id="rId5" Type="http://schemas.openxmlformats.org/officeDocument/2006/relationships/image" Target="../media/image26.emf"/><Relationship Id="rId4" Type="http://schemas.openxmlformats.org/officeDocument/2006/relationships/oleObject" Target="../embeddings/Microsoft_PowerPoint_97-2003_Presentation.ppt"/></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C18D2-5392-4FDD-B24A-A03C7CEC6A0C}">
  <sheetPr codeName="Sheet2">
    <tabColor rgb="FFB5BD00"/>
    <pageSetUpPr fitToPage="1"/>
  </sheetPr>
  <dimension ref="A1:C19"/>
  <sheetViews>
    <sheetView tabSelected="1" zoomScale="110" zoomScaleNormal="110" workbookViewId="0">
      <selection activeCell="C30" sqref="C30"/>
    </sheetView>
  </sheetViews>
  <sheetFormatPr defaultColWidth="9.28515625" defaultRowHeight="12.75"/>
  <cols>
    <col min="1" max="1" width="9" style="276" customWidth="1"/>
    <col min="2" max="2" width="14.28515625" style="276" customWidth="1"/>
    <col min="3" max="3" width="75.7109375" style="276" customWidth="1"/>
    <col min="4" max="16384" width="9.28515625" style="276"/>
  </cols>
  <sheetData>
    <row r="1" spans="1:3" s="254" customFormat="1" ht="30" customHeight="1">
      <c r="A1" s="459" t="s">
        <v>213</v>
      </c>
      <c r="B1" s="459"/>
      <c r="C1" s="459"/>
    </row>
    <row r="2" spans="1:3" s="254" customFormat="1" ht="30" customHeight="1">
      <c r="A2" s="460" t="s">
        <v>214</v>
      </c>
      <c r="B2" s="460"/>
      <c r="C2" s="460"/>
    </row>
    <row r="3" spans="1:3" s="254" customFormat="1">
      <c r="A3" s="257"/>
      <c r="B3" s="257"/>
      <c r="C3" s="257"/>
    </row>
    <row r="4" spans="1:3" s="254" customFormat="1">
      <c r="A4" s="257"/>
      <c r="B4" s="257"/>
      <c r="C4" s="257"/>
    </row>
    <row r="5" spans="1:3" s="254" customFormat="1"/>
    <row r="6" spans="1:3" s="254" customFormat="1" ht="16.5" customHeight="1">
      <c r="A6" s="461" t="s">
        <v>341</v>
      </c>
      <c r="B6" s="461"/>
      <c r="C6" s="461"/>
    </row>
    <row r="7" spans="1:3" s="254" customFormat="1" ht="18" customHeight="1">
      <c r="A7" s="258" t="s">
        <v>342</v>
      </c>
      <c r="B7" s="259" t="s">
        <v>343</v>
      </c>
      <c r="C7" s="260" t="s">
        <v>344</v>
      </c>
    </row>
    <row r="8" spans="1:3" s="254" customFormat="1" ht="63.75" hidden="1">
      <c r="A8" s="261">
        <v>5</v>
      </c>
      <c r="B8" s="262">
        <v>42095</v>
      </c>
      <c r="C8" s="263" t="s">
        <v>345</v>
      </c>
    </row>
    <row r="9" spans="1:3" s="254" customFormat="1" hidden="1">
      <c r="A9" s="264">
        <v>1</v>
      </c>
      <c r="B9" s="265">
        <v>42644</v>
      </c>
      <c r="C9" s="266" t="s">
        <v>346</v>
      </c>
    </row>
    <row r="10" spans="1:3" s="254" customFormat="1" ht="55.15" hidden="1" customHeight="1">
      <c r="A10" s="264">
        <v>2</v>
      </c>
      <c r="B10" s="265">
        <v>42826</v>
      </c>
      <c r="C10" s="266" t="s">
        <v>347</v>
      </c>
    </row>
    <row r="11" spans="1:3" s="254" customFormat="1" ht="102" hidden="1">
      <c r="A11" s="267">
        <v>4</v>
      </c>
      <c r="B11" s="268">
        <v>43191</v>
      </c>
      <c r="C11" s="269" t="s">
        <v>348</v>
      </c>
    </row>
    <row r="12" spans="1:3" s="254" customFormat="1" ht="38.25" hidden="1">
      <c r="A12" s="264">
        <v>5</v>
      </c>
      <c r="B12" s="268">
        <v>43556</v>
      </c>
      <c r="C12" s="270" t="s">
        <v>349</v>
      </c>
    </row>
    <row r="13" spans="1:3" s="254" customFormat="1" ht="28.15" hidden="1" customHeight="1">
      <c r="A13" s="271">
        <v>6</v>
      </c>
      <c r="B13" s="268">
        <v>43739</v>
      </c>
      <c r="C13" s="272" t="s">
        <v>350</v>
      </c>
    </row>
    <row r="14" spans="1:3" s="254" customFormat="1" ht="28.15" hidden="1" customHeight="1">
      <c r="A14" s="271">
        <v>7</v>
      </c>
      <c r="B14" s="268">
        <v>44652</v>
      </c>
      <c r="C14" s="272" t="s">
        <v>351</v>
      </c>
    </row>
    <row r="15" spans="1:3" s="254" customFormat="1" ht="28.15" hidden="1" customHeight="1">
      <c r="A15" s="271">
        <v>8</v>
      </c>
      <c r="B15" s="268">
        <v>44835</v>
      </c>
      <c r="C15" s="272" t="s">
        <v>352</v>
      </c>
    </row>
    <row r="16" spans="1:3" s="254" customFormat="1" ht="51" hidden="1">
      <c r="A16" s="271">
        <v>9</v>
      </c>
      <c r="B16" s="268">
        <v>45383</v>
      </c>
      <c r="C16" s="272" t="s">
        <v>457</v>
      </c>
    </row>
    <row r="17" spans="1:3" s="254" customFormat="1" hidden="1">
      <c r="A17" s="271">
        <v>10</v>
      </c>
      <c r="B17" s="268">
        <v>45566</v>
      </c>
      <c r="C17" s="272" t="s">
        <v>454</v>
      </c>
    </row>
    <row r="18" spans="1:3" ht="38.25">
      <c r="A18" s="271">
        <v>11</v>
      </c>
      <c r="B18" s="268">
        <v>45748</v>
      </c>
      <c r="C18" s="272" t="s">
        <v>493</v>
      </c>
    </row>
    <row r="19" spans="1:3">
      <c r="A19" s="273">
        <v>12</v>
      </c>
      <c r="B19" s="274">
        <v>45931</v>
      </c>
      <c r="C19" s="275" t="s">
        <v>503</v>
      </c>
    </row>
  </sheetData>
  <mergeCells count="3">
    <mergeCell ref="A1:C1"/>
    <mergeCell ref="A2:C2"/>
    <mergeCell ref="A6:C6"/>
  </mergeCells>
  <printOptions horizontalCentered="1"/>
  <pageMargins left="0.196850393700787" right="0.196850393700787" top="0.196850393700787" bottom="0.59055118110236204" header="0" footer="0.196850393700787"/>
  <pageSetup paperSize="9" fitToHeight="0" orientation="landscape" r:id="rId1"/>
  <headerFooter alignWithMargins="0">
    <oddFooter>&amp;L&amp;8AE-LOS-FR-01-E / Rev.12.0
(01-Oct-2025)&amp;C&amp;"Calibri,Regular"&amp;8&amp;K000000Adient plc
Proprietary and Confidential
&amp;1#&amp;10Adient – INTERNAL&amp;R&amp;8Page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C5AED-4ECC-409D-893C-B740AE82C748}">
  <sheetPr codeName="Sheet3">
    <tabColor rgb="FF074F71"/>
    <pageSetUpPr fitToPage="1"/>
  </sheetPr>
  <dimension ref="A1:D185"/>
  <sheetViews>
    <sheetView zoomScale="110" zoomScaleNormal="110" workbookViewId="0">
      <selection activeCell="C196" sqref="C196"/>
    </sheetView>
  </sheetViews>
  <sheetFormatPr defaultColWidth="9.28515625" defaultRowHeight="12.75"/>
  <cols>
    <col min="1" max="2" width="3.42578125" style="448" customWidth="1"/>
    <col min="3" max="3" width="100.28515625" style="448" customWidth="1"/>
    <col min="4" max="4" width="84" style="447" customWidth="1"/>
    <col min="5" max="16384" width="9.28515625" style="448"/>
  </cols>
  <sheetData>
    <row r="1" spans="1:4" s="254" customFormat="1" ht="18">
      <c r="A1" s="459" t="s">
        <v>213</v>
      </c>
      <c r="B1" s="459"/>
      <c r="C1" s="459"/>
      <c r="D1" s="443"/>
    </row>
    <row r="2" spans="1:4" s="254" customFormat="1" ht="15.75" thickBot="1">
      <c r="A2" s="465" t="s">
        <v>214</v>
      </c>
      <c r="B2" s="465"/>
      <c r="C2" s="465"/>
      <c r="D2" s="443"/>
    </row>
    <row r="3" spans="1:4">
      <c r="A3" s="444" t="s">
        <v>288</v>
      </c>
      <c r="B3" s="445"/>
      <c r="C3" s="446"/>
    </row>
    <row r="4" spans="1:4">
      <c r="A4" s="462"/>
      <c r="B4" s="463"/>
      <c r="C4" s="464"/>
    </row>
    <row r="5" spans="1:4" ht="30" customHeight="1">
      <c r="A5" s="462" t="s">
        <v>289</v>
      </c>
      <c r="B5" s="463"/>
      <c r="C5" s="464"/>
    </row>
    <row r="6" spans="1:4">
      <c r="A6" s="452"/>
      <c r="B6" s="466"/>
      <c r="C6" s="467"/>
    </row>
    <row r="7" spans="1:4" ht="26.25" customHeight="1">
      <c r="A7" s="462" t="s">
        <v>290</v>
      </c>
      <c r="B7" s="463"/>
      <c r="C7" s="464"/>
    </row>
    <row r="8" spans="1:4">
      <c r="A8" s="452"/>
      <c r="B8" s="466"/>
      <c r="C8" s="467"/>
    </row>
    <row r="9" spans="1:4" ht="30.75" customHeight="1">
      <c r="A9" s="462" t="s">
        <v>291</v>
      </c>
      <c r="B9" s="463"/>
      <c r="C9" s="464"/>
    </row>
    <row r="10" spans="1:4">
      <c r="A10" s="452"/>
      <c r="B10" s="466"/>
      <c r="C10" s="467"/>
    </row>
    <row r="11" spans="1:4">
      <c r="A11" s="462" t="s">
        <v>292</v>
      </c>
      <c r="B11" s="463"/>
      <c r="C11" s="464"/>
    </row>
    <row r="12" spans="1:4">
      <c r="A12" s="449"/>
      <c r="B12" s="450"/>
      <c r="C12" s="451"/>
    </row>
    <row r="13" spans="1:4" ht="16.5" thickBot="1">
      <c r="A13" s="255" t="s">
        <v>293</v>
      </c>
      <c r="B13" s="453"/>
      <c r="C13" s="454"/>
    </row>
    <row r="14" spans="1:4">
      <c r="A14" s="468" t="s">
        <v>294</v>
      </c>
      <c r="B14" s="469"/>
      <c r="C14" s="470"/>
    </row>
    <row r="15" spans="1:4">
      <c r="A15" s="452"/>
      <c r="B15" s="466" t="s">
        <v>295</v>
      </c>
      <c r="C15" s="467"/>
    </row>
    <row r="16" spans="1:4">
      <c r="A16" s="452"/>
      <c r="B16" s="466" t="s">
        <v>296</v>
      </c>
      <c r="C16" s="467"/>
    </row>
    <row r="17" spans="1:3">
      <c r="A17" s="452"/>
      <c r="B17" s="466" t="s">
        <v>297</v>
      </c>
      <c r="C17" s="467"/>
    </row>
    <row r="18" spans="1:3">
      <c r="A18" s="452"/>
      <c r="B18" s="466" t="s">
        <v>298</v>
      </c>
      <c r="C18" s="467"/>
    </row>
    <row r="19" spans="1:3">
      <c r="A19" s="452"/>
      <c r="B19" s="466" t="s">
        <v>299</v>
      </c>
      <c r="C19" s="467"/>
    </row>
    <row r="20" spans="1:3">
      <c r="A20" s="452"/>
      <c r="B20" s="466" t="s">
        <v>300</v>
      </c>
      <c r="C20" s="467"/>
    </row>
    <row r="21" spans="1:3">
      <c r="A21" s="452"/>
      <c r="B21" s="466" t="s">
        <v>301</v>
      </c>
      <c r="C21" s="467"/>
    </row>
    <row r="22" spans="1:3">
      <c r="A22" s="452"/>
      <c r="B22" s="466" t="s">
        <v>302</v>
      </c>
      <c r="C22" s="467"/>
    </row>
    <row r="23" spans="1:3" ht="13.5" thickBot="1">
      <c r="A23" s="455"/>
      <c r="B23" s="471" t="s">
        <v>303</v>
      </c>
      <c r="C23" s="472"/>
    </row>
    <row r="24" spans="1:3">
      <c r="A24" s="473"/>
      <c r="B24" s="474"/>
      <c r="C24" s="475"/>
    </row>
    <row r="25" spans="1:3" ht="25.5">
      <c r="A25" s="476"/>
      <c r="B25" s="477"/>
      <c r="C25" s="456" t="s">
        <v>304</v>
      </c>
    </row>
    <row r="26" spans="1:3" ht="15.75">
      <c r="A26" s="256" t="s">
        <v>305</v>
      </c>
      <c r="C26" s="457"/>
    </row>
    <row r="27" spans="1:3" ht="38.25">
      <c r="A27" s="256"/>
      <c r="C27" s="456" t="s">
        <v>353</v>
      </c>
    </row>
    <row r="28" spans="1:3" ht="15.75">
      <c r="A28" s="256"/>
      <c r="C28" s="456"/>
    </row>
    <row r="29" spans="1:3" ht="63.75">
      <c r="A29" s="256"/>
      <c r="C29" s="456" t="s">
        <v>412</v>
      </c>
    </row>
    <row r="30" spans="1:3" ht="125.25" customHeight="1">
      <c r="A30" s="256"/>
      <c r="C30" s="456"/>
    </row>
    <row r="31" spans="1:3" ht="15.75">
      <c r="A31" s="256"/>
      <c r="C31" s="456"/>
    </row>
    <row r="32" spans="1:3" ht="15.75">
      <c r="A32" s="256"/>
      <c r="C32" s="456"/>
    </row>
    <row r="33" spans="1:3" ht="15.75">
      <c r="A33" s="256"/>
      <c r="C33" s="456"/>
    </row>
    <row r="34" spans="1:3" ht="15.75">
      <c r="A34" s="256"/>
      <c r="C34" s="456"/>
    </row>
    <row r="35" spans="1:3" ht="15.75">
      <c r="A35" s="256"/>
      <c r="C35" s="456"/>
    </row>
    <row r="36" spans="1:3" ht="15.75">
      <c r="A36" s="256"/>
      <c r="C36" s="456"/>
    </row>
    <row r="37" spans="1:3" ht="15.75">
      <c r="A37" s="256"/>
      <c r="C37" s="456"/>
    </row>
    <row r="38" spans="1:3" ht="15.75">
      <c r="A38" s="256"/>
      <c r="C38" s="456"/>
    </row>
    <row r="39" spans="1:3" ht="15.75">
      <c r="A39" s="256"/>
      <c r="C39" s="456"/>
    </row>
    <row r="40" spans="1:3" ht="15.75">
      <c r="A40" s="256"/>
      <c r="C40" s="456"/>
    </row>
    <row r="41" spans="1:3" ht="15.75">
      <c r="A41" s="256"/>
      <c r="C41" s="456"/>
    </row>
    <row r="42" spans="1:3" ht="15.75">
      <c r="A42" s="256"/>
      <c r="C42" s="456"/>
    </row>
    <row r="43" spans="1:3" ht="15.75">
      <c r="A43" s="256"/>
      <c r="C43" s="456"/>
    </row>
    <row r="44" spans="1:3" ht="15.75">
      <c r="A44" s="256"/>
      <c r="C44" s="456"/>
    </row>
    <row r="45" spans="1:3" ht="15.75">
      <c r="A45" s="256"/>
      <c r="C45" s="456"/>
    </row>
    <row r="46" spans="1:3" ht="15.75">
      <c r="A46" s="256"/>
      <c r="C46" s="456"/>
    </row>
    <row r="47" spans="1:3" ht="15.75">
      <c r="A47" s="256"/>
      <c r="C47" s="456"/>
    </row>
    <row r="48" spans="1:3" ht="15.75">
      <c r="A48" s="256"/>
      <c r="C48" s="456"/>
    </row>
    <row r="49" spans="1:3" ht="15.75">
      <c r="A49" s="256"/>
      <c r="C49" s="456"/>
    </row>
    <row r="50" spans="1:3" ht="15.75">
      <c r="A50" s="256"/>
      <c r="C50" s="456"/>
    </row>
    <row r="51" spans="1:3" ht="15.75">
      <c r="A51" s="256"/>
      <c r="C51" s="456"/>
    </row>
    <row r="52" spans="1:3" ht="15.75">
      <c r="A52" s="256"/>
      <c r="C52" s="456"/>
    </row>
    <row r="53" spans="1:3" ht="15.75">
      <c r="A53" s="256"/>
      <c r="C53" s="456"/>
    </row>
    <row r="54" spans="1:3" ht="15.75">
      <c r="A54" s="256"/>
      <c r="C54" s="456"/>
    </row>
    <row r="55" spans="1:3" ht="25.5">
      <c r="A55" s="256"/>
      <c r="C55" s="456" t="s">
        <v>414</v>
      </c>
    </row>
    <row r="56" spans="1:3" ht="26.25" thickBot="1">
      <c r="A56" s="255"/>
      <c r="B56" s="453"/>
      <c r="C56" s="458" t="s">
        <v>411</v>
      </c>
    </row>
    <row r="57" spans="1:3" ht="15.75">
      <c r="A57" s="256"/>
      <c r="B57" s="478" t="s">
        <v>492</v>
      </c>
      <c r="C57" s="479"/>
    </row>
    <row r="58" spans="1:3" ht="15.75">
      <c r="A58" s="256"/>
      <c r="B58" s="463"/>
      <c r="C58" s="464"/>
    </row>
    <row r="59" spans="1:3" ht="30.75" customHeight="1">
      <c r="A59" s="256"/>
      <c r="B59" s="463"/>
      <c r="C59" s="464"/>
    </row>
    <row r="60" spans="1:3" ht="15.75">
      <c r="A60" s="256" t="s">
        <v>306</v>
      </c>
      <c r="C60" s="457"/>
    </row>
    <row r="61" spans="1:3">
      <c r="A61" s="452"/>
      <c r="C61" s="457"/>
    </row>
    <row r="62" spans="1:3">
      <c r="A62" s="452" t="s">
        <v>307</v>
      </c>
      <c r="C62" s="457"/>
    </row>
    <row r="63" spans="1:3">
      <c r="A63" s="452"/>
      <c r="C63" s="457"/>
    </row>
    <row r="64" spans="1:3">
      <c r="A64" s="452" t="s">
        <v>308</v>
      </c>
      <c r="B64" s="463" t="s">
        <v>309</v>
      </c>
      <c r="C64" s="464"/>
    </row>
    <row r="65" spans="1:3">
      <c r="A65" s="452" t="s">
        <v>310</v>
      </c>
      <c r="B65" s="463" t="s">
        <v>415</v>
      </c>
      <c r="C65" s="464"/>
    </row>
    <row r="66" spans="1:3">
      <c r="A66" s="452" t="s">
        <v>311</v>
      </c>
      <c r="B66" s="463" t="s">
        <v>416</v>
      </c>
      <c r="C66" s="464"/>
    </row>
    <row r="67" spans="1:3">
      <c r="A67" s="452" t="s">
        <v>312</v>
      </c>
      <c r="B67" s="463" t="s">
        <v>417</v>
      </c>
      <c r="C67" s="464"/>
    </row>
    <row r="68" spans="1:3">
      <c r="A68" s="452" t="s">
        <v>313</v>
      </c>
      <c r="B68" s="463" t="s">
        <v>418</v>
      </c>
      <c r="C68" s="464"/>
    </row>
    <row r="69" spans="1:3">
      <c r="A69" s="452" t="s">
        <v>314</v>
      </c>
      <c r="B69" s="463" t="s">
        <v>419</v>
      </c>
      <c r="C69" s="464"/>
    </row>
    <row r="70" spans="1:3">
      <c r="A70" s="452" t="s">
        <v>315</v>
      </c>
      <c r="B70" s="463" t="s">
        <v>420</v>
      </c>
      <c r="C70" s="464"/>
    </row>
    <row r="71" spans="1:3">
      <c r="A71" s="452" t="s">
        <v>316</v>
      </c>
      <c r="B71" s="463" t="s">
        <v>421</v>
      </c>
      <c r="C71" s="464"/>
    </row>
    <row r="72" spans="1:3">
      <c r="A72" s="452" t="s">
        <v>317</v>
      </c>
      <c r="B72" s="463" t="s">
        <v>422</v>
      </c>
      <c r="C72" s="464"/>
    </row>
    <row r="73" spans="1:3" ht="27.75" customHeight="1">
      <c r="A73" s="452" t="s">
        <v>318</v>
      </c>
      <c r="C73" s="457"/>
    </row>
    <row r="74" spans="1:3">
      <c r="A74" s="452" t="s">
        <v>319</v>
      </c>
      <c r="C74" s="457"/>
    </row>
    <row r="75" spans="1:3">
      <c r="A75" s="452" t="s">
        <v>308</v>
      </c>
      <c r="B75" s="463" t="s">
        <v>423</v>
      </c>
      <c r="C75" s="464"/>
    </row>
    <row r="76" spans="1:3">
      <c r="A76" s="452" t="s">
        <v>310</v>
      </c>
      <c r="B76" s="463" t="s">
        <v>424</v>
      </c>
      <c r="C76" s="464"/>
    </row>
    <row r="77" spans="1:3">
      <c r="A77" s="452"/>
      <c r="C77" s="457"/>
    </row>
    <row r="78" spans="1:3">
      <c r="A78" s="452" t="s">
        <v>320</v>
      </c>
      <c r="C78" s="457"/>
    </row>
    <row r="79" spans="1:3">
      <c r="A79" s="452" t="s">
        <v>308</v>
      </c>
      <c r="B79" s="463" t="s">
        <v>425</v>
      </c>
      <c r="C79" s="464"/>
    </row>
    <row r="80" spans="1:3" ht="25.5">
      <c r="A80" s="452" t="s">
        <v>321</v>
      </c>
      <c r="C80" s="456" t="s">
        <v>322</v>
      </c>
    </row>
    <row r="81" spans="1:3" ht="24.75" customHeight="1">
      <c r="A81" s="452" t="s">
        <v>321</v>
      </c>
      <c r="C81" s="457" t="s">
        <v>323</v>
      </c>
    </row>
    <row r="82" spans="1:3" ht="25.5">
      <c r="A82" s="452" t="s">
        <v>321</v>
      </c>
      <c r="C82" s="456" t="s">
        <v>324</v>
      </c>
    </row>
    <row r="83" spans="1:3">
      <c r="A83" s="452" t="s">
        <v>321</v>
      </c>
      <c r="C83" s="457" t="s">
        <v>325</v>
      </c>
    </row>
    <row r="84" spans="1:3">
      <c r="A84" s="452" t="s">
        <v>310</v>
      </c>
      <c r="B84" s="463" t="s">
        <v>426</v>
      </c>
      <c r="C84" s="464"/>
    </row>
    <row r="85" spans="1:3">
      <c r="A85" s="452" t="s">
        <v>311</v>
      </c>
      <c r="B85" s="463" t="s">
        <v>427</v>
      </c>
      <c r="C85" s="464"/>
    </row>
    <row r="86" spans="1:3">
      <c r="A86" s="452"/>
      <c r="C86" s="457"/>
    </row>
    <row r="87" spans="1:3">
      <c r="A87" s="452" t="s">
        <v>326</v>
      </c>
      <c r="C87" s="457"/>
    </row>
    <row r="88" spans="1:3">
      <c r="A88" s="452" t="s">
        <v>308</v>
      </c>
      <c r="B88" s="463" t="s">
        <v>428</v>
      </c>
      <c r="C88" s="464"/>
    </row>
    <row r="89" spans="1:3">
      <c r="A89" s="452" t="s">
        <v>310</v>
      </c>
      <c r="B89" s="463" t="s">
        <v>429</v>
      </c>
      <c r="C89" s="464"/>
    </row>
    <row r="90" spans="1:3">
      <c r="A90" s="452" t="s">
        <v>311</v>
      </c>
      <c r="B90" s="463" t="s">
        <v>430</v>
      </c>
      <c r="C90" s="464"/>
    </row>
    <row r="91" spans="1:3">
      <c r="A91" s="452" t="s">
        <v>312</v>
      </c>
      <c r="B91" s="463" t="s">
        <v>431</v>
      </c>
      <c r="C91" s="464"/>
    </row>
    <row r="92" spans="1:3">
      <c r="A92" s="452" t="s">
        <v>313</v>
      </c>
      <c r="B92" s="463" t="s">
        <v>432</v>
      </c>
      <c r="C92" s="464"/>
    </row>
    <row r="93" spans="1:3">
      <c r="A93" s="452" t="s">
        <v>314</v>
      </c>
      <c r="B93" s="463" t="s">
        <v>433</v>
      </c>
      <c r="C93" s="464"/>
    </row>
    <row r="94" spans="1:3" ht="24.75" customHeight="1">
      <c r="A94" s="452" t="s">
        <v>315</v>
      </c>
      <c r="B94" s="463" t="s">
        <v>434</v>
      </c>
      <c r="C94" s="464"/>
    </row>
    <row r="95" spans="1:3">
      <c r="A95" s="452"/>
      <c r="C95" s="457"/>
    </row>
    <row r="96" spans="1:3">
      <c r="A96" s="452" t="s">
        <v>327</v>
      </c>
      <c r="C96" s="457"/>
    </row>
    <row r="97" spans="1:3">
      <c r="A97" s="452" t="s">
        <v>328</v>
      </c>
      <c r="B97" s="463" t="s">
        <v>435</v>
      </c>
      <c r="C97" s="464"/>
    </row>
    <row r="98" spans="1:3">
      <c r="A98" s="452" t="s">
        <v>308</v>
      </c>
      <c r="B98" s="463" t="s">
        <v>436</v>
      </c>
      <c r="C98" s="464"/>
    </row>
    <row r="99" spans="1:3" ht="25.5">
      <c r="A99" s="452"/>
      <c r="B99" s="448" t="s">
        <v>318</v>
      </c>
      <c r="C99" s="456" t="s">
        <v>329</v>
      </c>
    </row>
    <row r="100" spans="1:3">
      <c r="A100" s="452" t="s">
        <v>310</v>
      </c>
      <c r="B100" s="463" t="s">
        <v>437</v>
      </c>
      <c r="C100" s="464"/>
    </row>
    <row r="101" spans="1:3">
      <c r="A101" s="452" t="s">
        <v>311</v>
      </c>
      <c r="B101" s="463" t="s">
        <v>438</v>
      </c>
      <c r="C101" s="464"/>
    </row>
    <row r="102" spans="1:3">
      <c r="A102" s="452" t="s">
        <v>330</v>
      </c>
      <c r="C102" s="457"/>
    </row>
    <row r="103" spans="1:3">
      <c r="A103" s="452"/>
      <c r="C103" s="457"/>
    </row>
    <row r="104" spans="1:3">
      <c r="A104" s="452" t="s">
        <v>331</v>
      </c>
      <c r="C104" s="457"/>
    </row>
    <row r="105" spans="1:3">
      <c r="A105" s="452" t="s">
        <v>328</v>
      </c>
      <c r="B105" s="463" t="s">
        <v>439</v>
      </c>
      <c r="C105" s="464"/>
    </row>
    <row r="106" spans="1:3">
      <c r="A106" s="452" t="s">
        <v>308</v>
      </c>
      <c r="B106" s="463" t="s">
        <v>440</v>
      </c>
      <c r="C106" s="464"/>
    </row>
    <row r="107" spans="1:3">
      <c r="A107" s="452" t="s">
        <v>310</v>
      </c>
      <c r="B107" s="463" t="s">
        <v>441</v>
      </c>
      <c r="C107" s="464"/>
    </row>
    <row r="108" spans="1:3">
      <c r="A108" s="452" t="s">
        <v>311</v>
      </c>
      <c r="B108" s="463" t="s">
        <v>442</v>
      </c>
      <c r="C108" s="464"/>
    </row>
    <row r="109" spans="1:3">
      <c r="A109" s="452"/>
      <c r="C109" s="457"/>
    </row>
    <row r="110" spans="1:3">
      <c r="A110" s="452" t="s">
        <v>332</v>
      </c>
      <c r="C110" s="457"/>
    </row>
    <row r="111" spans="1:3">
      <c r="A111" s="452" t="s">
        <v>308</v>
      </c>
      <c r="B111" s="463" t="s">
        <v>253</v>
      </c>
      <c r="C111" s="464"/>
    </row>
    <row r="112" spans="1:3">
      <c r="A112" s="452" t="s">
        <v>310</v>
      </c>
      <c r="B112" s="463" t="s">
        <v>443</v>
      </c>
      <c r="C112" s="464"/>
    </row>
    <row r="113" spans="1:3">
      <c r="A113" s="452" t="s">
        <v>311</v>
      </c>
      <c r="B113" s="463" t="s">
        <v>444</v>
      </c>
      <c r="C113" s="464"/>
    </row>
    <row r="114" spans="1:3">
      <c r="A114" s="452" t="s">
        <v>312</v>
      </c>
      <c r="B114" s="463" t="s">
        <v>445</v>
      </c>
      <c r="C114" s="464"/>
    </row>
    <row r="115" spans="1:3">
      <c r="A115" s="452" t="s">
        <v>313</v>
      </c>
      <c r="B115" s="463" t="s">
        <v>446</v>
      </c>
      <c r="C115" s="464"/>
    </row>
    <row r="116" spans="1:3">
      <c r="A116" s="452"/>
      <c r="C116" s="457"/>
    </row>
    <row r="117" spans="1:3">
      <c r="A117" s="452" t="s">
        <v>333</v>
      </c>
      <c r="C117" s="457"/>
    </row>
    <row r="118" spans="1:3">
      <c r="A118" s="452" t="s">
        <v>328</v>
      </c>
      <c r="B118" s="480" t="s">
        <v>447</v>
      </c>
      <c r="C118" s="481"/>
    </row>
    <row r="119" spans="1:3">
      <c r="A119" s="452" t="s">
        <v>308</v>
      </c>
      <c r="B119" s="463" t="s">
        <v>448</v>
      </c>
      <c r="C119" s="464"/>
    </row>
    <row r="120" spans="1:3">
      <c r="A120" s="452" t="s">
        <v>334</v>
      </c>
      <c r="B120" s="463" t="s">
        <v>449</v>
      </c>
      <c r="C120" s="464"/>
    </row>
    <row r="121" spans="1:3" ht="124.5" customHeight="1">
      <c r="A121" s="452" t="s">
        <v>311</v>
      </c>
      <c r="B121" s="463" t="s">
        <v>502</v>
      </c>
      <c r="C121" s="464"/>
    </row>
    <row r="122" spans="1:3">
      <c r="A122" s="452"/>
      <c r="C122" s="457"/>
    </row>
    <row r="123" spans="1:3">
      <c r="A123" s="452" t="s">
        <v>335</v>
      </c>
      <c r="C123" s="457"/>
    </row>
    <row r="124" spans="1:3">
      <c r="A124" s="452" t="s">
        <v>308</v>
      </c>
      <c r="B124" s="463" t="s">
        <v>336</v>
      </c>
      <c r="C124" s="464"/>
    </row>
    <row r="125" spans="1:3">
      <c r="A125" s="452"/>
      <c r="C125" s="457"/>
    </row>
    <row r="126" spans="1:3">
      <c r="A126" s="452"/>
      <c r="C126" s="457"/>
    </row>
    <row r="127" spans="1:3">
      <c r="A127" s="452"/>
      <c r="C127" s="457"/>
    </row>
    <row r="128" spans="1:3">
      <c r="A128" s="452" t="s">
        <v>337</v>
      </c>
      <c r="C128" s="457"/>
    </row>
    <row r="129" spans="1:3">
      <c r="A129" s="452"/>
      <c r="C129" s="457"/>
    </row>
    <row r="130" spans="1:3">
      <c r="A130" s="452"/>
      <c r="C130" s="457"/>
    </row>
    <row r="131" spans="1:3">
      <c r="A131" s="452"/>
      <c r="C131" s="457"/>
    </row>
    <row r="132" spans="1:3">
      <c r="A132" s="452"/>
      <c r="C132" s="457"/>
    </row>
    <row r="133" spans="1:3">
      <c r="A133" s="452"/>
      <c r="C133" s="457"/>
    </row>
    <row r="134" spans="1:3">
      <c r="A134" s="452"/>
      <c r="C134" s="457"/>
    </row>
    <row r="135" spans="1:3">
      <c r="A135" s="452"/>
      <c r="C135" s="457"/>
    </row>
    <row r="136" spans="1:3">
      <c r="A136" s="452"/>
      <c r="C136" s="457"/>
    </row>
    <row r="137" spans="1:3">
      <c r="A137" s="452"/>
      <c r="C137" s="457"/>
    </row>
    <row r="138" spans="1:3">
      <c r="A138" s="452"/>
      <c r="C138" s="457"/>
    </row>
    <row r="139" spans="1:3">
      <c r="A139" s="452"/>
      <c r="C139" s="457"/>
    </row>
    <row r="140" spans="1:3">
      <c r="A140" s="452"/>
      <c r="C140" s="457"/>
    </row>
    <row r="141" spans="1:3">
      <c r="A141" s="452"/>
      <c r="C141" s="457"/>
    </row>
    <row r="142" spans="1:3">
      <c r="A142" s="452"/>
      <c r="C142" s="457"/>
    </row>
    <row r="143" spans="1:3">
      <c r="A143" s="452"/>
      <c r="C143" s="457"/>
    </row>
    <row r="144" spans="1:3">
      <c r="A144" s="452"/>
      <c r="C144" s="457"/>
    </row>
    <row r="145" spans="1:3">
      <c r="A145" s="452"/>
      <c r="C145" s="457"/>
    </row>
    <row r="146" spans="1:3">
      <c r="A146" s="452"/>
      <c r="C146" s="457"/>
    </row>
    <row r="147" spans="1:3">
      <c r="A147" s="452"/>
      <c r="C147" s="457"/>
    </row>
    <row r="148" spans="1:3">
      <c r="A148" s="452"/>
      <c r="C148" s="457"/>
    </row>
    <row r="149" spans="1:3">
      <c r="A149" s="452"/>
      <c r="C149" s="457"/>
    </row>
    <row r="150" spans="1:3">
      <c r="A150" s="452"/>
      <c r="C150" s="457"/>
    </row>
    <row r="151" spans="1:3">
      <c r="A151" s="452"/>
      <c r="C151" s="457"/>
    </row>
    <row r="152" spans="1:3">
      <c r="A152" s="452"/>
      <c r="C152" s="457"/>
    </row>
    <row r="153" spans="1:3">
      <c r="A153" s="452"/>
      <c r="C153" s="457"/>
    </row>
    <row r="154" spans="1:3">
      <c r="A154" s="452"/>
      <c r="C154" s="457"/>
    </row>
    <row r="155" spans="1:3">
      <c r="A155" s="452"/>
      <c r="C155" s="457"/>
    </row>
    <row r="156" spans="1:3">
      <c r="A156" s="452"/>
      <c r="C156" s="457"/>
    </row>
    <row r="157" spans="1:3">
      <c r="A157" s="452"/>
      <c r="C157" s="457"/>
    </row>
    <row r="158" spans="1:3">
      <c r="A158" s="452"/>
      <c r="C158" s="457"/>
    </row>
    <row r="159" spans="1:3">
      <c r="A159" s="452"/>
      <c r="C159" s="457"/>
    </row>
    <row r="160" spans="1:3">
      <c r="A160" s="452"/>
      <c r="C160" s="457"/>
    </row>
    <row r="161" spans="1:3">
      <c r="A161" s="452"/>
      <c r="C161" s="457"/>
    </row>
    <row r="162" spans="1:3">
      <c r="A162" s="452"/>
      <c r="C162" s="457"/>
    </row>
    <row r="163" spans="1:3">
      <c r="A163" s="452"/>
      <c r="C163" s="457"/>
    </row>
    <row r="164" spans="1:3">
      <c r="A164" s="452"/>
      <c r="C164" s="457"/>
    </row>
    <row r="165" spans="1:3">
      <c r="A165" s="452"/>
      <c r="C165" s="457"/>
    </row>
    <row r="166" spans="1:3">
      <c r="A166" s="452"/>
      <c r="C166" s="457"/>
    </row>
    <row r="167" spans="1:3">
      <c r="A167" s="452"/>
      <c r="C167" s="457"/>
    </row>
    <row r="168" spans="1:3">
      <c r="A168" s="452"/>
      <c r="C168" s="457"/>
    </row>
    <row r="169" spans="1:3">
      <c r="A169" s="452"/>
      <c r="C169" s="457"/>
    </row>
    <row r="170" spans="1:3">
      <c r="A170" s="452"/>
      <c r="C170" s="457"/>
    </row>
    <row r="171" spans="1:3">
      <c r="A171" s="452"/>
      <c r="C171" s="457"/>
    </row>
    <row r="172" spans="1:3">
      <c r="A172" s="452"/>
      <c r="C172" s="457"/>
    </row>
    <row r="173" spans="1:3">
      <c r="A173" s="452"/>
      <c r="C173" s="457"/>
    </row>
    <row r="174" spans="1:3">
      <c r="A174" s="452"/>
      <c r="C174" s="457"/>
    </row>
    <row r="175" spans="1:3">
      <c r="A175" s="452"/>
      <c r="C175" s="457"/>
    </row>
    <row r="176" spans="1:3">
      <c r="A176" s="452"/>
      <c r="C176" s="457"/>
    </row>
    <row r="177" spans="1:3">
      <c r="A177" s="452"/>
      <c r="C177" s="457"/>
    </row>
    <row r="178" spans="1:3">
      <c r="A178" s="452"/>
      <c r="C178" s="457"/>
    </row>
    <row r="179" spans="1:3">
      <c r="A179" s="452"/>
      <c r="C179" s="457"/>
    </row>
    <row r="180" spans="1:3">
      <c r="A180" s="452"/>
      <c r="C180" s="457"/>
    </row>
    <row r="181" spans="1:3">
      <c r="A181" s="452" t="s">
        <v>338</v>
      </c>
      <c r="C181" s="457"/>
    </row>
    <row r="182" spans="1:3">
      <c r="A182" s="452"/>
      <c r="B182" s="448" t="s">
        <v>339</v>
      </c>
      <c r="C182" s="457"/>
    </row>
    <row r="183" spans="1:3">
      <c r="A183" s="452"/>
      <c r="B183" s="448" t="s">
        <v>340</v>
      </c>
      <c r="C183" s="457"/>
    </row>
    <row r="184" spans="1:3">
      <c r="A184" s="452"/>
      <c r="C184" s="457"/>
    </row>
    <row r="185" spans="1:3">
      <c r="A185" s="452"/>
      <c r="C185" s="457"/>
    </row>
  </sheetData>
  <mergeCells count="62">
    <mergeCell ref="B124:C124"/>
    <mergeCell ref="B107:C107"/>
    <mergeCell ref="B108:C108"/>
    <mergeCell ref="B111:C111"/>
    <mergeCell ref="B112:C112"/>
    <mergeCell ref="B113:C113"/>
    <mergeCell ref="B114:C114"/>
    <mergeCell ref="B115:C115"/>
    <mergeCell ref="B118:C118"/>
    <mergeCell ref="B119:C119"/>
    <mergeCell ref="B120:C120"/>
    <mergeCell ref="B121:C121"/>
    <mergeCell ref="B106:C106"/>
    <mergeCell ref="B89:C89"/>
    <mergeCell ref="B90:C90"/>
    <mergeCell ref="B91:C91"/>
    <mergeCell ref="B92:C92"/>
    <mergeCell ref="B93:C93"/>
    <mergeCell ref="B94:C94"/>
    <mergeCell ref="B97:C97"/>
    <mergeCell ref="B98:C98"/>
    <mergeCell ref="B100:C100"/>
    <mergeCell ref="B101:C101"/>
    <mergeCell ref="B105:C105"/>
    <mergeCell ref="B88:C88"/>
    <mergeCell ref="B67:C67"/>
    <mergeCell ref="B68:C68"/>
    <mergeCell ref="B69:C69"/>
    <mergeCell ref="B70:C70"/>
    <mergeCell ref="B71:C71"/>
    <mergeCell ref="B72:C72"/>
    <mergeCell ref="B75:C75"/>
    <mergeCell ref="B76:C76"/>
    <mergeCell ref="B79:C79"/>
    <mergeCell ref="B84:C84"/>
    <mergeCell ref="B85:C85"/>
    <mergeCell ref="B66:C66"/>
    <mergeCell ref="B22:C22"/>
    <mergeCell ref="B23:C23"/>
    <mergeCell ref="A24:C24"/>
    <mergeCell ref="A25:B25"/>
    <mergeCell ref="B64:C64"/>
    <mergeCell ref="B65:C65"/>
    <mergeCell ref="B57:C59"/>
    <mergeCell ref="B21:C21"/>
    <mergeCell ref="B8:C8"/>
    <mergeCell ref="A9:C9"/>
    <mergeCell ref="B10:C10"/>
    <mergeCell ref="A11:C11"/>
    <mergeCell ref="A14:C14"/>
    <mergeCell ref="B15:C15"/>
    <mergeCell ref="B16:C16"/>
    <mergeCell ref="B17:C17"/>
    <mergeCell ref="B18:C18"/>
    <mergeCell ref="B19:C19"/>
    <mergeCell ref="B20:C20"/>
    <mergeCell ref="A7:C7"/>
    <mergeCell ref="A1:C1"/>
    <mergeCell ref="A2:C2"/>
    <mergeCell ref="A4:C4"/>
    <mergeCell ref="A5:C5"/>
    <mergeCell ref="B6:C6"/>
  </mergeCells>
  <printOptions horizontalCentered="1"/>
  <pageMargins left="0.196850393700787" right="0.196850393700787" top="0.196850393700787" bottom="0.59055118110236204" header="0" footer="0.196850393700787"/>
  <pageSetup paperSize="9" fitToHeight="0" orientation="landscape" r:id="rId1"/>
  <headerFooter alignWithMargins="0">
    <oddFooter>&amp;L&amp;8AE-LOS-FR-01-E / Rev.12.0
(01-Oct-2025)&amp;C&amp;"Calibri,Regular"&amp;8&amp;K000000Adient plc
Proprietary and Confidential
&amp;1#&amp;10Adient – INTERNAL&amp;R&amp;8Page &amp;P of &amp;N</oddFooter>
  </headerFooter>
  <rowBreaks count="1" manualBreakCount="1">
    <brk id="127" max="2" man="1"/>
  </row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40B27-9FE6-493B-B619-7571BD5D14CF}">
  <sheetPr codeName="Sheet2">
    <tabColor theme="4"/>
    <pageSetUpPr fitToPage="1"/>
  </sheetPr>
  <dimension ref="B1:O74"/>
  <sheetViews>
    <sheetView view="pageBreakPreview" topLeftCell="G2" zoomScale="110" zoomScaleNormal="55" zoomScaleSheetLayoutView="110" workbookViewId="0">
      <selection activeCell="C19" sqref="C19"/>
    </sheetView>
  </sheetViews>
  <sheetFormatPr defaultColWidth="9.28515625" defaultRowHeight="12.75"/>
  <cols>
    <col min="1" max="1" width="17.140625" style="293" customWidth="1"/>
    <col min="2" max="2" width="16.42578125" style="293" customWidth="1"/>
    <col min="3" max="3" width="43.140625" style="293" customWidth="1"/>
    <col min="4" max="4" width="29.5703125" style="293" customWidth="1"/>
    <col min="5" max="5" width="48.28515625" style="293" customWidth="1"/>
    <col min="6" max="6" width="41" style="293" bestFit="1" customWidth="1"/>
    <col min="7" max="7" width="47.5703125" style="293" customWidth="1"/>
    <col min="8" max="8" width="16.42578125" style="293" customWidth="1"/>
    <col min="9" max="9" width="54" style="293" customWidth="1"/>
    <col min="10" max="10" width="29.5703125" style="293" customWidth="1"/>
    <col min="11" max="11" width="48.28515625" style="293" customWidth="1"/>
    <col min="12" max="12" width="41" style="293" bestFit="1" customWidth="1"/>
    <col min="13" max="14" width="9.28515625" style="293"/>
    <col min="15" max="15" width="9.28515625" style="343"/>
    <col min="16" max="16384" width="9.28515625" style="293"/>
  </cols>
  <sheetData>
    <row r="1" spans="2:15" ht="7.5" customHeight="1"/>
    <row r="2" spans="2:15" ht="7.5" customHeight="1" thickBot="1"/>
    <row r="3" spans="2:15" ht="21.75" thickTop="1" thickBot="1">
      <c r="E3" s="342" t="s">
        <v>362</v>
      </c>
      <c r="F3" s="364" t="s">
        <v>499</v>
      </c>
      <c r="G3" s="343">
        <f>IF(F3="8D Form",1,2)</f>
        <v>2</v>
      </c>
    </row>
    <row r="4" spans="2:15" ht="13.5" thickTop="1"/>
    <row r="5" spans="2:15" ht="13.5" thickBot="1">
      <c r="B5" s="344" t="s">
        <v>361</v>
      </c>
      <c r="H5" s="344" t="s">
        <v>363</v>
      </c>
    </row>
    <row r="6" spans="2:15" s="294" customFormat="1" ht="18.75" customHeight="1">
      <c r="B6" s="190"/>
      <c r="C6" s="528" t="s">
        <v>213</v>
      </c>
      <c r="D6" s="529"/>
      <c r="E6" s="529"/>
      <c r="F6" s="530"/>
      <c r="H6" s="301"/>
      <c r="I6" s="487" t="s">
        <v>213</v>
      </c>
      <c r="J6" s="488"/>
      <c r="K6" s="488"/>
      <c r="L6" s="489"/>
      <c r="O6" s="436"/>
    </row>
    <row r="7" spans="2:15" s="294" customFormat="1" ht="18.75" customHeight="1">
      <c r="B7" s="191"/>
      <c r="C7" s="531" t="s">
        <v>214</v>
      </c>
      <c r="D7" s="532"/>
      <c r="E7" s="532"/>
      <c r="F7" s="533"/>
      <c r="H7" s="302"/>
      <c r="I7" s="490" t="s">
        <v>214</v>
      </c>
      <c r="J7" s="491"/>
      <c r="K7" s="491"/>
      <c r="L7" s="492"/>
      <c r="O7" s="436"/>
    </row>
    <row r="8" spans="2:15" ht="25.5">
      <c r="B8" s="192" t="s">
        <v>215</v>
      </c>
      <c r="C8" s="193"/>
      <c r="D8" s="356"/>
      <c r="E8" s="356"/>
      <c r="F8" s="194"/>
      <c r="G8" s="295"/>
      <c r="H8" s="303" t="s">
        <v>215</v>
      </c>
      <c r="I8" s="304">
        <f>IF(G3=1,IF(ISBLANK($C$8),"",$C$8),0)</f>
        <v>0</v>
      </c>
      <c r="J8" s="349"/>
      <c r="K8" s="349"/>
      <c r="L8" s="305"/>
      <c r="M8" s="295"/>
    </row>
    <row r="9" spans="2:15" s="295" customFormat="1" ht="21.75" customHeight="1">
      <c r="B9" s="192" t="s">
        <v>216</v>
      </c>
      <c r="C9" s="291"/>
      <c r="D9" s="357"/>
      <c r="E9" s="358" t="s">
        <v>217</v>
      </c>
      <c r="F9" s="290"/>
      <c r="H9" s="303" t="s">
        <v>216</v>
      </c>
      <c r="I9" s="306" t="str">
        <f>IF(G3=1,IF(ISBLANK($C$9),"",$C$9),IF(ISBLANK('D1-D2'!C7),"",'D1-D2'!C7))</f>
        <v/>
      </c>
      <c r="J9" s="350"/>
      <c r="K9" s="349" t="s">
        <v>217</v>
      </c>
      <c r="L9" s="351" t="str">
        <f>IF(G3=1,IF(ISBLANK($F$9),"",TEXT($F$9,"dd/mm/yyy")),IF(ISBLANK('D1-D2'!B28),"",TEXT('D1-D2'!C8,"dd/mm/yyy")))</f>
        <v/>
      </c>
      <c r="O9" s="437"/>
    </row>
    <row r="10" spans="2:15" s="295" customFormat="1">
      <c r="B10" s="195" t="s">
        <v>218</v>
      </c>
      <c r="C10" s="292"/>
      <c r="D10" s="357"/>
      <c r="E10" s="358" t="s">
        <v>219</v>
      </c>
      <c r="F10" s="290"/>
      <c r="G10" s="296"/>
      <c r="H10" s="307" t="s">
        <v>218</v>
      </c>
      <c r="I10" s="308" t="str">
        <f>IF(G3=1,IF(ISBLANK($C$10),"",$C$10),IF(ISBLANK('D1-D2'!C6),"",'D1-D2'!C6))</f>
        <v/>
      </c>
      <c r="J10" s="350"/>
      <c r="K10" s="349" t="s">
        <v>219</v>
      </c>
      <c r="L10" s="351" t="str">
        <f>IF(G3=1,IF(ISBLANK($F$10),"",TEXT($F$10,"dd/mm/yyy")),IF(ISBLANK('D1-D2'!E13),"",TEXT('D1-D2'!E13,"dd/mm/yyy")))</f>
        <v/>
      </c>
      <c r="M10" s="296"/>
      <c r="O10" s="437"/>
    </row>
    <row r="11" spans="2:15" s="296" customFormat="1">
      <c r="B11" s="195" t="s">
        <v>220</v>
      </c>
      <c r="C11" s="292"/>
      <c r="D11" s="359"/>
      <c r="E11" s="358" t="s">
        <v>221</v>
      </c>
      <c r="F11" s="290"/>
      <c r="H11" s="307" t="s">
        <v>220</v>
      </c>
      <c r="I11" s="308" t="str">
        <f>IF(G3=1,IF(ISBLANK($C$11),"",$C$11),IF(ISBLANK('D1-D2'!C5),"",'D1-D2'!C5))</f>
        <v/>
      </c>
      <c r="J11" s="352"/>
      <c r="K11" s="349" t="s">
        <v>221</v>
      </c>
      <c r="L11" s="351" t="str">
        <f>IF(G3=1,IF(ISBLANK($F$11),"",TEXT($F$11,"dd/mm/yyy")),IF(ISBLANK('D1-D2'!K13),"",TEXT('D1-D2'!K13,"dd/mm/yyy")))</f>
        <v/>
      </c>
      <c r="O11" s="343"/>
    </row>
    <row r="12" spans="2:15" s="296" customFormat="1">
      <c r="B12" s="195" t="s">
        <v>222</v>
      </c>
      <c r="C12" s="291"/>
      <c r="D12" s="359"/>
      <c r="E12" s="358" t="s">
        <v>223</v>
      </c>
      <c r="F12" s="290"/>
      <c r="H12" s="307" t="s">
        <v>222</v>
      </c>
      <c r="I12" s="306" t="str">
        <f>IF(G3=1,IF(ISBLANK($C$12),"",$C$12),IF(ISBLANK('D1-D2'!B22),"",'D1-D2'!B22))</f>
        <v/>
      </c>
      <c r="J12" s="352"/>
      <c r="K12" s="349" t="s">
        <v>223</v>
      </c>
      <c r="L12" s="351" t="str">
        <f>IF(G3=1,IF(ISBLANK($F$12),"",TEXT($F$12,"dd/mm/yyy")),IF(ISBLANK('D1-D2'!K14),"",TEXT('D1-D2'!K14,"dd/mm/yyy")))</f>
        <v/>
      </c>
      <c r="O12" s="343"/>
    </row>
    <row r="13" spans="2:15" s="296" customFormat="1" ht="13.5" thickBot="1">
      <c r="B13" s="196"/>
      <c r="C13" s="360"/>
      <c r="D13" s="358"/>
      <c r="E13" s="360"/>
      <c r="F13" s="197"/>
      <c r="H13" s="309"/>
      <c r="I13" s="352"/>
      <c r="J13" s="349"/>
      <c r="K13" s="352"/>
      <c r="L13" s="353">
        <f>IF(G3=1,$F$13,0)</f>
        <v>0</v>
      </c>
      <c r="O13" s="343"/>
    </row>
    <row r="14" spans="2:15" s="296" customFormat="1">
      <c r="B14" s="534" t="s">
        <v>224</v>
      </c>
      <c r="C14" s="199" t="s">
        <v>225</v>
      </c>
      <c r="D14" s="200" t="s">
        <v>226</v>
      </c>
      <c r="E14" s="200" t="s">
        <v>227</v>
      </c>
      <c r="F14" s="201" t="s">
        <v>228</v>
      </c>
      <c r="H14" s="493" t="s">
        <v>224</v>
      </c>
      <c r="I14" s="311" t="s">
        <v>225</v>
      </c>
      <c r="J14" s="312" t="s">
        <v>226</v>
      </c>
      <c r="K14" s="312" t="s">
        <v>227</v>
      </c>
      <c r="L14" s="313" t="s">
        <v>228</v>
      </c>
      <c r="O14" s="343"/>
    </row>
    <row r="15" spans="2:15" s="296" customFormat="1" ht="28.15" customHeight="1">
      <c r="B15" s="535"/>
      <c r="C15" s="298"/>
      <c r="D15" s="299"/>
      <c r="E15" s="299"/>
      <c r="F15" s="300"/>
      <c r="H15" s="494"/>
      <c r="I15" s="314" t="str">
        <f>IF(G3=1,IF(ISBLANK($C$15),"",$C$15),IF(ISBLANK('D1-D2'!E5),"",'D1-D2'!E5))</f>
        <v/>
      </c>
      <c r="J15" s="315">
        <f>IF(G3=1,IF(ISBLANK($D$15),"",$D$15),'D1-D2'!D5)</f>
        <v>0</v>
      </c>
      <c r="K15" s="315">
        <f>IF(G3=1,IF(ISBLANK($E$15),"",$E$15),'D1-D2'!E6)</f>
        <v>0</v>
      </c>
      <c r="L15" s="316">
        <f>IF(G3=1,IF(ISBLANK($F$15),"",$F$15),'D1-D2'!E7)</f>
        <v>0</v>
      </c>
      <c r="O15" s="343"/>
    </row>
    <row r="16" spans="2:15" s="296" customFormat="1">
      <c r="B16" s="535"/>
      <c r="C16" s="202" t="s">
        <v>229</v>
      </c>
      <c r="D16" s="203" t="s">
        <v>230</v>
      </c>
      <c r="E16" s="203" t="s">
        <v>231</v>
      </c>
      <c r="F16" s="204" t="s">
        <v>232</v>
      </c>
      <c r="H16" s="494"/>
      <c r="I16" s="317" t="s">
        <v>229</v>
      </c>
      <c r="J16" s="318" t="s">
        <v>230</v>
      </c>
      <c r="K16" s="318" t="s">
        <v>231</v>
      </c>
      <c r="L16" s="319" t="s">
        <v>232</v>
      </c>
      <c r="O16" s="343"/>
    </row>
    <row r="17" spans="2:15" s="296" customFormat="1" ht="13.15" customHeight="1">
      <c r="B17" s="535"/>
      <c r="C17" s="249"/>
      <c r="D17" s="227"/>
      <c r="E17" s="227"/>
      <c r="F17" s="361"/>
      <c r="H17" s="494"/>
      <c r="I17" s="320" t="str">
        <f>IF(G3=1,IF(ISBLANK($C$17),"",$C$17),IF(ISBLANK('D1-D2'!E8),"",'D1-D2'!E8))</f>
        <v/>
      </c>
      <c r="J17" s="320" t="str">
        <f>IF(G3=1,IF(ISBLANK($D$17),"",$D$17),'D1-D2'!D8)</f>
        <v>Quality Engineer</v>
      </c>
      <c r="K17" s="320" t="str">
        <f>IF(G3=1,IF(ISBLANK($E$17),"",$E$17),IF(ISBLANK('D1-D2'!E9),"",'D1-D2'!E9))</f>
        <v/>
      </c>
      <c r="L17" s="354" t="str">
        <f>IF(G3=1,IF(ISBLANK($F$17),"",$F$17),IF(ISBLANK('D1-D2'!E10),"",'D1-D2'!E10))</f>
        <v/>
      </c>
      <c r="O17" s="343"/>
    </row>
    <row r="18" spans="2:15" s="296" customFormat="1">
      <c r="B18" s="535"/>
      <c r="C18" s="249"/>
      <c r="D18" s="249"/>
      <c r="E18" s="227"/>
      <c r="F18" s="361"/>
      <c r="H18" s="494"/>
      <c r="I18" s="320" t="str">
        <f>IF(G3=1,IF(ISBLANK($C$18),"",$C$18),IF(ISBLANK('D1-D2'!G5),"",'D1-D2'!G5))</f>
        <v/>
      </c>
      <c r="J18" s="320" t="str">
        <f>IF(G3=1,IF(ISBLANK($D$18),"",$D$18),IF(ISBLANK('D1-D2'!F5),"",'D1-D2'!F5))</f>
        <v>Mfg Engineer</v>
      </c>
      <c r="K18" s="320" t="str">
        <f>IF(G3=1,IF(ISBLANK($E$18),"",$E$18),IF(ISBLANK('D1-D2'!G6),"",'D1-D2'!G6))</f>
        <v/>
      </c>
      <c r="L18" s="354" t="str">
        <f>IF(G3=1,IF(ISBLANK($F$18),"",$F$18),IF(ISBLANK('D1-D2'!G7),"",'D1-D2'!G7))</f>
        <v/>
      </c>
      <c r="O18" s="343"/>
    </row>
    <row r="19" spans="2:15" s="296" customFormat="1">
      <c r="B19" s="535"/>
      <c r="C19" s="249"/>
      <c r="D19" s="249"/>
      <c r="E19" s="227"/>
      <c r="F19" s="361"/>
      <c r="H19" s="494"/>
      <c r="I19" s="320" t="str">
        <f>IF(G3=1,IF(ISBLANK($C$19),"",$C$19),IF(ISBLANK('D1-D2'!G8),"",'D1-D2'!G8))</f>
        <v/>
      </c>
      <c r="J19" s="320" t="str">
        <f>IF(G3=1,IF(ISBLANK($D$19),"",$D$19),IF(ISBLANK('D1-D2'!F8),"",'D1-D2'!F8))</f>
        <v>Logistics Engineer</v>
      </c>
      <c r="K19" s="320" t="str">
        <f>IF(G3=1,IF(ISBLANK($E$19),"",$E$19),IF(ISBLANK('D1-D2'!G9),"",'D1-D2'!G9))</f>
        <v/>
      </c>
      <c r="L19" s="354" t="str">
        <f>IF(G3=1,IF(ISBLANK($F$19),"",$F$19),IF(ISBLANK('D1-D2'!G10),"",'D1-D2'!G10))</f>
        <v/>
      </c>
      <c r="O19" s="343"/>
    </row>
    <row r="20" spans="2:15" s="296" customFormat="1">
      <c r="B20" s="535"/>
      <c r="C20" s="249"/>
      <c r="D20" s="249"/>
      <c r="E20" s="227"/>
      <c r="F20" s="361"/>
      <c r="H20" s="494"/>
      <c r="I20" s="320" t="str">
        <f>IF(G3=1,IF(ISBLANK($C$20),"",$C$20),IF(ISBLANK('D1-D2'!I5),"",'D1-D2'!I5))</f>
        <v/>
      </c>
      <c r="J20" s="320" t="str">
        <f>IF(G3=1,IF(ISBLANK($D$20),"",$D$20),IF(ISBLANK('D1-D2'!H5),"",'D1-D2'!H5))</f>
        <v>Production coordinator</v>
      </c>
      <c r="K20" s="320" t="str">
        <f>IF(G3=1,IF(ISBLANK($E$20),"",$E$20),IF(ISBLANK('D1-D2'!I6),"",'D1-D2'!I6))</f>
        <v/>
      </c>
      <c r="L20" s="354" t="str">
        <f>IF(G3=1,IF(ISBLANK($F$20),"",$F$20),IF(ISBLANK('D1-D2'!I7),"",'D1-D2'!I7))</f>
        <v/>
      </c>
      <c r="O20" s="343"/>
    </row>
    <row r="21" spans="2:15" s="296" customFormat="1">
      <c r="B21" s="535"/>
      <c r="C21" s="249"/>
      <c r="D21" s="249"/>
      <c r="E21" s="227"/>
      <c r="F21" s="361"/>
      <c r="H21" s="494"/>
      <c r="I21" s="320" t="str">
        <f>IF(G3=1,IF(ISBLANK($C$21),"",$C$21),IF(ISBLANK('D1-D2'!I8),"",'D1-D2'!I8))</f>
        <v/>
      </c>
      <c r="J21" s="320" t="str">
        <f>IF(G3=1,IF(ISBLANK($D$21),"",$D$21),IF(ISBLANK('D1-D2'!H8),"",'D1-D2'!H8))</f>
        <v xml:space="preserve">Maintenance Engineer </v>
      </c>
      <c r="K21" s="320" t="str">
        <f>IF(G3=1,IF(ISBLANK($E$21),"",$E$21),IF(ISBLANK('D1-D2'!I9),"",'D1-D2'!I9))</f>
        <v/>
      </c>
      <c r="L21" s="354" t="str">
        <f>IF(G3=1,IF(ISBLANK($F$21),"",$F$21),IF(ISBLANK('D1-D2'!I10),"",'D1-D2'!I10))</f>
        <v/>
      </c>
      <c r="O21" s="343"/>
    </row>
    <row r="22" spans="2:15" s="296" customFormat="1">
      <c r="B22" s="535"/>
      <c r="C22" s="249"/>
      <c r="D22" s="249"/>
      <c r="E22" s="227"/>
      <c r="F22" s="361"/>
      <c r="H22" s="494"/>
      <c r="I22" s="320" t="str">
        <f>IF(G3=1,IF(ISBLANK($C$22),"",$C$22),IF(ISBLANK('D1-D2'!K5),"",'D1-D2'!K5))</f>
        <v/>
      </c>
      <c r="J22" s="320" t="str">
        <f>IF(G3=1,IF(ISBLANK($D$22),"",$D$22),IF(ISBLANK('D1-D2'!J5),"",'D1-D2'!J5))</f>
        <v>Launch</v>
      </c>
      <c r="K22" s="320" t="str">
        <f>IF(G3=1,IF(ISBLANK($E$22),"",$E$22),IF(ISBLANK('D1-D2'!K6),"",'D1-D2'!K6))</f>
        <v/>
      </c>
      <c r="L22" s="354" t="str">
        <f>IF(G3=1,IF(ISBLANK($F$22),"",$F$22),IF(ISBLANK('D1-D2'!K7),"",'D1-D2'!K7))</f>
        <v/>
      </c>
      <c r="O22" s="343"/>
    </row>
    <row r="23" spans="2:15" s="296" customFormat="1" ht="13.5" thickBot="1">
      <c r="B23" s="536"/>
      <c r="C23" s="249"/>
      <c r="D23" s="249"/>
      <c r="E23" s="227"/>
      <c r="F23" s="361"/>
      <c r="H23" s="495"/>
      <c r="I23" s="320" t="str">
        <f>IF(G3=1,IF(ISBLANK($C$23),"",$C$23),IF(ISBLANK('D1-D2'!K8),"",'D1-D2'!K8))</f>
        <v/>
      </c>
      <c r="J23" s="320" t="str">
        <f>IF(G3=1,IF(ISBLANK($D$23),"",$D$23),IF(ISBLANK('D1-D2'!J8),"",'D1-D2'!J8))</f>
        <v>Supplier Q Engineer</v>
      </c>
      <c r="K23" s="320" t="str">
        <f>IF(G3=1,IF(ISBLANK($E$23),"",$E$23),IF(ISBLANK('D1-D2'!K9),"",'D1-D2'!K9))</f>
        <v/>
      </c>
      <c r="L23" s="354" t="str">
        <f>IF(G3=1,IF(ISBLANK($F$23),"",$F$23),IF(ISBLANK('D1-D2'!K10),"",'D1-D2'!K10))</f>
        <v/>
      </c>
      <c r="O23" s="343"/>
    </row>
    <row r="24" spans="2:15" s="296" customFormat="1">
      <c r="B24" s="534" t="s">
        <v>233</v>
      </c>
      <c r="C24" s="537" t="s">
        <v>500</v>
      </c>
      <c r="D24" s="538"/>
      <c r="E24" s="538"/>
      <c r="F24" s="539"/>
      <c r="G24" s="293"/>
      <c r="H24" s="493" t="s">
        <v>233</v>
      </c>
      <c r="I24" s="496" t="s">
        <v>501</v>
      </c>
      <c r="J24" s="497"/>
      <c r="K24" s="497"/>
      <c r="L24" s="498"/>
      <c r="M24" s="293"/>
      <c r="O24" s="343"/>
    </row>
    <row r="25" spans="2:15" s="296" customFormat="1" ht="105.75" customHeight="1">
      <c r="B25" s="535"/>
      <c r="C25" s="540"/>
      <c r="D25" s="541"/>
      <c r="E25" s="541"/>
      <c r="F25" s="542"/>
      <c r="G25" s="293"/>
      <c r="H25" s="494"/>
      <c r="I25" s="482" t="str">
        <f>IF(G3=1,IF(ISBLANK($C$25),"",$C$25),IF(ISBLANK('D1-D2'!E22),"",'D1-D2'!Q3))</f>
        <v/>
      </c>
      <c r="J25" s="483" t="s">
        <v>364</v>
      </c>
      <c r="K25" s="483" t="s">
        <v>365</v>
      </c>
      <c r="L25" s="484" t="s">
        <v>366</v>
      </c>
      <c r="M25" s="293"/>
      <c r="O25" s="343"/>
    </row>
    <row r="26" spans="2:15" s="296" customFormat="1">
      <c r="B26" s="535"/>
      <c r="C26" s="543" t="s">
        <v>234</v>
      </c>
      <c r="D26" s="544"/>
      <c r="E26" s="544"/>
      <c r="F26" s="545"/>
      <c r="H26" s="494"/>
      <c r="I26" s="499" t="s">
        <v>234</v>
      </c>
      <c r="J26" s="500"/>
      <c r="K26" s="500"/>
      <c r="L26" s="501"/>
      <c r="O26" s="343"/>
    </row>
    <row r="27" spans="2:15" s="296" customFormat="1" ht="167.25" customHeight="1">
      <c r="B27" s="535"/>
      <c r="C27" s="540"/>
      <c r="D27" s="541"/>
      <c r="E27" s="541"/>
      <c r="F27" s="542"/>
      <c r="H27" s="494"/>
      <c r="I27" s="482" t="str">
        <f>IF(G3=1,IF(ISBLANK($C$27),"",$C$27),IF(ISBLANK('D1-D2'!B22),"",'D1-D2'!Q5))</f>
        <v/>
      </c>
      <c r="J27" s="483" t="s">
        <v>367</v>
      </c>
      <c r="K27" s="483" t="s">
        <v>368</v>
      </c>
      <c r="L27" s="484" t="s">
        <v>369</v>
      </c>
      <c r="O27" s="343"/>
    </row>
    <row r="28" spans="2:15">
      <c r="B28" s="535"/>
      <c r="C28" s="546" t="s">
        <v>235</v>
      </c>
      <c r="D28" s="547"/>
      <c r="E28" s="547"/>
      <c r="F28" s="548"/>
      <c r="G28" s="296"/>
      <c r="H28" s="494"/>
      <c r="I28" s="502" t="s">
        <v>235</v>
      </c>
      <c r="J28" s="503"/>
      <c r="K28" s="503"/>
      <c r="L28" s="504"/>
      <c r="M28" s="296"/>
    </row>
    <row r="29" spans="2:15" ht="60" customHeight="1" thickBot="1">
      <c r="B29" s="535"/>
      <c r="C29" s="540"/>
      <c r="D29" s="541"/>
      <c r="E29" s="541"/>
      <c r="F29" s="542"/>
      <c r="G29" s="296"/>
      <c r="H29" s="494"/>
      <c r="I29" s="505" t="str">
        <f>IF(G3=1,IF(ISBLANK($C$29),"",$C$29),IF(ISBLANK('D1-D2'!H34),"",'D1-D2'!H34))</f>
        <v/>
      </c>
      <c r="J29" s="506" t="s">
        <v>370</v>
      </c>
      <c r="K29" s="506" t="s">
        <v>371</v>
      </c>
      <c r="L29" s="507" t="s">
        <v>372</v>
      </c>
      <c r="M29" s="296"/>
    </row>
    <row r="30" spans="2:15" s="296" customFormat="1">
      <c r="B30" s="534" t="s">
        <v>236</v>
      </c>
      <c r="C30" s="549" t="s">
        <v>237</v>
      </c>
      <c r="D30" s="550"/>
      <c r="E30" s="550"/>
      <c r="F30" s="551"/>
      <c r="H30" s="493" t="s">
        <v>236</v>
      </c>
      <c r="I30" s="516" t="s">
        <v>237</v>
      </c>
      <c r="J30" s="517"/>
      <c r="K30" s="517"/>
      <c r="L30" s="518"/>
      <c r="O30" s="343"/>
    </row>
    <row r="31" spans="2:15" s="296" customFormat="1" ht="107.25" customHeight="1">
      <c r="B31" s="535"/>
      <c r="C31" s="540"/>
      <c r="D31" s="541"/>
      <c r="E31" s="541"/>
      <c r="F31" s="542"/>
      <c r="H31" s="494"/>
      <c r="I31" s="482" t="str">
        <f>IF(G3=1,IF(ISBLANK($C$31),"",$C$31),IF('D3'!O21=0,"",'D3'!AW1))</f>
        <v/>
      </c>
      <c r="J31" s="483" t="s">
        <v>373</v>
      </c>
      <c r="K31" s="483" t="s">
        <v>374</v>
      </c>
      <c r="L31" s="484" t="s">
        <v>375</v>
      </c>
      <c r="O31" s="343"/>
    </row>
    <row r="32" spans="2:15" s="296" customFormat="1">
      <c r="B32" s="535"/>
      <c r="C32" s="552" t="s">
        <v>238</v>
      </c>
      <c r="D32" s="553"/>
      <c r="E32" s="554" t="s">
        <v>239</v>
      </c>
      <c r="F32" s="555"/>
      <c r="H32" s="494"/>
      <c r="I32" s="502" t="s">
        <v>238</v>
      </c>
      <c r="J32" s="519"/>
      <c r="K32" s="520" t="s">
        <v>239</v>
      </c>
      <c r="L32" s="504"/>
      <c r="O32" s="343"/>
    </row>
    <row r="33" spans="2:15" s="296" customFormat="1" ht="51" customHeight="1">
      <c r="B33" s="535"/>
      <c r="C33" s="540"/>
      <c r="D33" s="541"/>
      <c r="E33" s="540"/>
      <c r="F33" s="542"/>
      <c r="H33" s="494"/>
      <c r="I33" s="482" t="str">
        <f>IF(G3=1,IF(ISBLANK($C$33),"",$C$33),IF('D1-D2'!H34="","",'D1-D2'!H34))</f>
        <v/>
      </c>
      <c r="J33" s="483" t="s">
        <v>376</v>
      </c>
      <c r="K33" s="482" t="str">
        <f>IF(G3=1,IF(ISBLANK($E$33),"",$E$33),IF('D3'!O21=0,"",'D3'!AW2))</f>
        <v/>
      </c>
      <c r="L33" s="484" t="s">
        <v>377</v>
      </c>
      <c r="O33" s="343"/>
    </row>
    <row r="34" spans="2:15" s="296" customFormat="1">
      <c r="B34" s="535"/>
      <c r="C34" s="552" t="s">
        <v>240</v>
      </c>
      <c r="D34" s="556"/>
      <c r="E34" s="556"/>
      <c r="F34" s="555"/>
      <c r="H34" s="494"/>
      <c r="I34" s="502" t="s">
        <v>240</v>
      </c>
      <c r="J34" s="503"/>
      <c r="K34" s="503"/>
      <c r="L34" s="504"/>
      <c r="O34" s="343"/>
    </row>
    <row r="35" spans="2:15" s="296" customFormat="1" ht="42" customHeight="1">
      <c r="B35" s="535"/>
      <c r="C35" s="540"/>
      <c r="D35" s="541"/>
      <c r="E35" s="541"/>
      <c r="F35" s="542"/>
      <c r="H35" s="494"/>
      <c r="I35" s="482" t="str">
        <f>IF(G3=1,IF(ISBLANK($C$35),"",$C$35),IF(LEN(B26)&gt;2,"","See above interim containment details"))</f>
        <v>See above interim containment details</v>
      </c>
      <c r="J35" s="483" t="s">
        <v>378</v>
      </c>
      <c r="K35" s="483" t="s">
        <v>379</v>
      </c>
      <c r="L35" s="484" t="s">
        <v>380</v>
      </c>
      <c r="O35" s="343"/>
    </row>
    <row r="36" spans="2:15" s="296" customFormat="1">
      <c r="B36" s="535"/>
      <c r="C36" s="205" t="s">
        <v>241</v>
      </c>
      <c r="D36" s="206" t="s">
        <v>242</v>
      </c>
      <c r="E36" s="557" t="s">
        <v>243</v>
      </c>
      <c r="F36" s="558"/>
      <c r="H36" s="494"/>
      <c r="I36" s="321" t="s">
        <v>241</v>
      </c>
      <c r="J36" s="322" t="s">
        <v>242</v>
      </c>
      <c r="K36" s="485" t="s">
        <v>243</v>
      </c>
      <c r="L36" s="486"/>
      <c r="O36" s="343"/>
    </row>
    <row r="37" spans="2:15" s="296" customFormat="1" ht="26.65" customHeight="1" thickBot="1">
      <c r="B37" s="536"/>
      <c r="C37" s="249"/>
      <c r="D37" s="249"/>
      <c r="E37" s="559"/>
      <c r="F37" s="560"/>
      <c r="H37" s="495"/>
      <c r="I37" s="320" t="str">
        <f>IF(G3=1,IF(ISBLANK($C$37),"",$C$37),IF('D3'!O22+'D3'!O23&gt;0,'D3'!O22+'D3'!O23,""))</f>
        <v/>
      </c>
      <c r="J37" s="320" t="str">
        <f>IF(G3=1,IF(ISBLANK($D$37),"",$D$37),IF('D3'!O23&gt;0,'D3'!O23,""))</f>
        <v/>
      </c>
      <c r="K37" s="508" t="str">
        <f>IF(G3=1,IF(ISBLANK($E$37),"",$E$37),IF(COUNTA('D3'!R7:R20)=0,"",MIN(_xlfn.UNIQUE('D3'!R7:R20,FALSE,FALSE))))</f>
        <v/>
      </c>
      <c r="L37" s="509" t="s">
        <v>381</v>
      </c>
      <c r="O37" s="343"/>
    </row>
    <row r="38" spans="2:15" s="296" customFormat="1">
      <c r="B38" s="561" t="s">
        <v>244</v>
      </c>
      <c r="C38" s="552" t="s">
        <v>245</v>
      </c>
      <c r="D38" s="556"/>
      <c r="E38" s="556"/>
      <c r="F38" s="555"/>
      <c r="G38" s="297"/>
      <c r="H38" s="510" t="s">
        <v>244</v>
      </c>
      <c r="I38" s="502" t="s">
        <v>245</v>
      </c>
      <c r="J38" s="503"/>
      <c r="K38" s="503"/>
      <c r="L38" s="504"/>
      <c r="M38" s="297"/>
      <c r="O38" s="343"/>
    </row>
    <row r="39" spans="2:15" s="296" customFormat="1" ht="140.25" customHeight="1">
      <c r="B39" s="562"/>
      <c r="C39" s="564"/>
      <c r="D39" s="565"/>
      <c r="E39" s="565"/>
      <c r="F39" s="566"/>
      <c r="H39" s="511"/>
      <c r="I39" s="513" t="str">
        <f>IF(G3=1,IF(ISBLANK($C$39),"",$C$39),'D4'!C37)</f>
        <v/>
      </c>
      <c r="J39" s="514" t="s">
        <v>382</v>
      </c>
      <c r="K39" s="514" t="s">
        <v>383</v>
      </c>
      <c r="L39" s="515" t="s">
        <v>384</v>
      </c>
      <c r="O39" s="343"/>
    </row>
    <row r="40" spans="2:15" s="296" customFormat="1">
      <c r="B40" s="562"/>
      <c r="C40" s="552" t="s">
        <v>246</v>
      </c>
      <c r="D40" s="556"/>
      <c r="E40" s="556"/>
      <c r="F40" s="555"/>
      <c r="H40" s="511"/>
      <c r="I40" s="502" t="s">
        <v>246</v>
      </c>
      <c r="J40" s="503"/>
      <c r="K40" s="503"/>
      <c r="L40" s="504"/>
      <c r="O40" s="343"/>
    </row>
    <row r="41" spans="2:15" s="296" customFormat="1" ht="93.75" customHeight="1">
      <c r="B41" s="562"/>
      <c r="C41" s="564"/>
      <c r="D41" s="565"/>
      <c r="E41" s="565"/>
      <c r="F41" s="566"/>
      <c r="H41" s="511"/>
      <c r="I41" s="513" t="str">
        <f>IF(G3=1,IF(ISBLANK($C$41),"",$C$41),'D4'!C74)</f>
        <v/>
      </c>
      <c r="J41" s="514" t="s">
        <v>385</v>
      </c>
      <c r="K41" s="514" t="s">
        <v>386</v>
      </c>
      <c r="L41" s="515" t="s">
        <v>387</v>
      </c>
      <c r="O41" s="343"/>
    </row>
    <row r="42" spans="2:15" s="297" customFormat="1">
      <c r="B42" s="562"/>
      <c r="C42" s="552" t="s">
        <v>247</v>
      </c>
      <c r="D42" s="556"/>
      <c r="E42" s="556"/>
      <c r="F42" s="555"/>
      <c r="G42" s="296"/>
      <c r="H42" s="511"/>
      <c r="I42" s="502" t="s">
        <v>247</v>
      </c>
      <c r="J42" s="503"/>
      <c r="K42" s="503"/>
      <c r="L42" s="504"/>
      <c r="M42" s="296"/>
      <c r="O42" s="343"/>
    </row>
    <row r="43" spans="2:15" s="296" customFormat="1" ht="100.5" customHeight="1" thickBot="1">
      <c r="B43" s="563"/>
      <c r="C43" s="564"/>
      <c r="D43" s="565"/>
      <c r="E43" s="565"/>
      <c r="F43" s="566"/>
      <c r="H43" s="512"/>
      <c r="I43" s="513" t="str">
        <f>IF(G3=1,IF(ISBLANK($C$43),"",$C$43),'D4'!C111)</f>
        <v/>
      </c>
      <c r="J43" s="514" t="s">
        <v>388</v>
      </c>
      <c r="K43" s="514" t="s">
        <v>389</v>
      </c>
      <c r="L43" s="515" t="s">
        <v>390</v>
      </c>
      <c r="O43" s="343"/>
    </row>
    <row r="44" spans="2:15" s="296" customFormat="1" ht="13.5" customHeight="1">
      <c r="B44" s="534" t="s">
        <v>248</v>
      </c>
      <c r="C44" s="552" t="s">
        <v>249</v>
      </c>
      <c r="D44" s="556"/>
      <c r="E44" s="556"/>
      <c r="F44" s="555"/>
      <c r="H44" s="493" t="s">
        <v>248</v>
      </c>
      <c r="I44" s="502" t="s">
        <v>249</v>
      </c>
      <c r="J44" s="503"/>
      <c r="K44" s="503"/>
      <c r="L44" s="504"/>
      <c r="O44" s="343"/>
    </row>
    <row r="45" spans="2:15" s="296" customFormat="1" ht="96.6" customHeight="1">
      <c r="B45" s="562"/>
      <c r="C45" s="564"/>
      <c r="D45" s="565"/>
      <c r="E45" s="565"/>
      <c r="F45" s="566"/>
      <c r="H45" s="511"/>
      <c r="I45" s="513" t="str">
        <f>IF(G3=1,IF(ISBLANK($C$45),"",$C$45),'D5-6'!B25)</f>
        <v/>
      </c>
      <c r="J45" s="514" t="s">
        <v>391</v>
      </c>
      <c r="K45" s="514" t="s">
        <v>392</v>
      </c>
      <c r="L45" s="515" t="s">
        <v>393</v>
      </c>
      <c r="O45" s="343"/>
    </row>
    <row r="46" spans="2:15" s="296" customFormat="1">
      <c r="B46" s="562"/>
      <c r="C46" s="552" t="s">
        <v>250</v>
      </c>
      <c r="D46" s="556"/>
      <c r="E46" s="556"/>
      <c r="F46" s="555"/>
      <c r="H46" s="511"/>
      <c r="I46" s="502" t="s">
        <v>250</v>
      </c>
      <c r="J46" s="503"/>
      <c r="K46" s="503"/>
      <c r="L46" s="504"/>
      <c r="O46" s="343"/>
    </row>
    <row r="47" spans="2:15" s="296" customFormat="1" ht="94.5" customHeight="1">
      <c r="B47" s="562"/>
      <c r="C47" s="564"/>
      <c r="D47" s="565"/>
      <c r="E47" s="565"/>
      <c r="F47" s="566"/>
      <c r="H47" s="511"/>
      <c r="I47" s="513" t="str">
        <f>IF(G3=1,IF(ISBLANK($C$47),"",$C$47),'D5-6'!B31)</f>
        <v/>
      </c>
      <c r="J47" s="514" t="s">
        <v>408</v>
      </c>
      <c r="K47" s="514" t="s">
        <v>409</v>
      </c>
      <c r="L47" s="515" t="s">
        <v>410</v>
      </c>
      <c r="O47" s="343"/>
    </row>
    <row r="48" spans="2:15" s="296" customFormat="1">
      <c r="B48" s="562"/>
      <c r="C48" s="546" t="s">
        <v>251</v>
      </c>
      <c r="D48" s="547"/>
      <c r="E48" s="547"/>
      <c r="F48" s="548"/>
      <c r="H48" s="511"/>
      <c r="I48" s="502" t="s">
        <v>251</v>
      </c>
      <c r="J48" s="503"/>
      <c r="K48" s="503"/>
      <c r="L48" s="504"/>
      <c r="O48" s="343"/>
    </row>
    <row r="49" spans="2:15" s="296" customFormat="1" ht="98.25" customHeight="1" thickBot="1">
      <c r="B49" s="563"/>
      <c r="C49" s="564"/>
      <c r="D49" s="565"/>
      <c r="E49" s="565"/>
      <c r="F49" s="566"/>
      <c r="H49" s="512"/>
      <c r="I49" s="513" t="str">
        <f>IF(G3=1,IF(ISBLANK($C$49),"",$C$49),'D5-6'!B37)</f>
        <v/>
      </c>
      <c r="J49" s="514" t="s">
        <v>394</v>
      </c>
      <c r="K49" s="514" t="s">
        <v>395</v>
      </c>
      <c r="L49" s="515" t="s">
        <v>396</v>
      </c>
      <c r="O49" s="343"/>
    </row>
    <row r="50" spans="2:15" s="296" customFormat="1" ht="51.75" customHeight="1">
      <c r="B50" s="534" t="s">
        <v>252</v>
      </c>
      <c r="C50" s="567" t="s">
        <v>253</v>
      </c>
      <c r="D50" s="568"/>
      <c r="E50" s="568"/>
      <c r="F50" s="569"/>
      <c r="H50" s="493" t="s">
        <v>252</v>
      </c>
      <c r="I50" s="516" t="s">
        <v>253</v>
      </c>
      <c r="J50" s="517"/>
      <c r="K50" s="517"/>
      <c r="L50" s="518"/>
      <c r="O50" s="343"/>
    </row>
    <row r="51" spans="2:15" s="296" customFormat="1" ht="93" customHeight="1" thickBot="1">
      <c r="B51" s="535"/>
      <c r="C51" s="564"/>
      <c r="D51" s="565"/>
      <c r="E51" s="565"/>
      <c r="F51" s="566"/>
      <c r="H51" s="494"/>
      <c r="I51" s="513" t="str">
        <f>IF(G3=1,IF(ISBLANK($C$51),"",$C$51),'D5-6'!G25)</f>
        <v xml:space="preserve">By implementation of the following corrective actions, the issue was tuned off. Actions proved as efficient:
</v>
      </c>
      <c r="J51" s="514" t="s">
        <v>397</v>
      </c>
      <c r="K51" s="514" t="s">
        <v>398</v>
      </c>
      <c r="L51" s="515" t="s">
        <v>399</v>
      </c>
      <c r="O51" s="343"/>
    </row>
    <row r="52" spans="2:15" s="296" customFormat="1" ht="13.5" thickBot="1">
      <c r="B52" s="535"/>
      <c r="C52" s="207" t="s">
        <v>254</v>
      </c>
      <c r="D52" s="208" t="s">
        <v>255</v>
      </c>
      <c r="E52" s="208" t="s">
        <v>256</v>
      </c>
      <c r="F52" s="209" t="s">
        <v>257</v>
      </c>
      <c r="G52" s="293"/>
      <c r="H52" s="494"/>
      <c r="I52" s="323" t="s">
        <v>254</v>
      </c>
      <c r="J52" s="324" t="s">
        <v>255</v>
      </c>
      <c r="K52" s="324" t="s">
        <v>256</v>
      </c>
      <c r="L52" s="325" t="s">
        <v>257</v>
      </c>
      <c r="M52" s="293"/>
      <c r="O52" s="343"/>
    </row>
    <row r="53" spans="2:15" s="296" customFormat="1" ht="36" customHeight="1">
      <c r="B53" s="535"/>
      <c r="C53" s="337"/>
      <c r="D53" s="338"/>
      <c r="E53" s="338"/>
      <c r="F53" s="339"/>
      <c r="G53" s="293"/>
      <c r="H53" s="494"/>
      <c r="I53" s="326" t="str">
        <f>IF(G3=1,IF(ISBLANK($C$53),"",$C$53),IF(ISBLANK('D1-D2'!E5),"",'D1-D2'!E5))</f>
        <v/>
      </c>
      <c r="J53" s="327" t="str">
        <f>IF(G3=1,IF(ISBLANK($D$53),"",$D$53),IF(ISBLANK('D1-D2'!E6),"",'D1-D2'!E6))</f>
        <v/>
      </c>
      <c r="K53" s="327" t="str">
        <f>IF(G3=1,IF(ISBLANK($E$53),"",$E$53),IF(ISBLANK('D1-D2'!E7),"",'D1-D2'!E7))</f>
        <v/>
      </c>
      <c r="L53" s="328">
        <f>IF(G3=1,IF(ISBLANK($F$53),"",$F$53),IF(ISBLANK('D5-6'!E22),"",'D5-6'!E22))</f>
        <v>0</v>
      </c>
      <c r="M53" s="293"/>
      <c r="O53" s="343"/>
    </row>
    <row r="54" spans="2:15" s="296" customFormat="1" ht="25.5">
      <c r="B54" s="535"/>
      <c r="C54" s="202" t="s">
        <v>258</v>
      </c>
      <c r="D54" s="570" t="s">
        <v>259</v>
      </c>
      <c r="E54" s="571"/>
      <c r="F54" s="572"/>
      <c r="H54" s="494"/>
      <c r="I54" s="317" t="s">
        <v>258</v>
      </c>
      <c r="J54" s="523" t="s">
        <v>259</v>
      </c>
      <c r="K54" s="497"/>
      <c r="L54" s="498"/>
      <c r="O54" s="343"/>
    </row>
    <row r="55" spans="2:15" s="296" customFormat="1" ht="39" customHeight="1" thickBot="1">
      <c r="B55" s="536"/>
      <c r="C55" s="341"/>
      <c r="D55" s="573"/>
      <c r="E55" s="574"/>
      <c r="F55" s="575"/>
      <c r="H55" s="495"/>
      <c r="I55" s="329" t="str">
        <f>IF(G3=1,IF(ISBLANK($C$55),"",$C$55),IF(ISBLANK('D5-6'!O22),"",'D5-6'!O22))</f>
        <v/>
      </c>
      <c r="J55" s="524" t="str">
        <f>IF(G3=1,IF(ISBLANK($D$55),"",$D$55),'D5-6'!G31)</f>
        <v xml:space="preserve">Parts identification after PCA: 
</v>
      </c>
      <c r="K55" s="506" t="s">
        <v>400</v>
      </c>
      <c r="L55" s="507" t="s">
        <v>401</v>
      </c>
      <c r="O55" s="343"/>
    </row>
    <row r="56" spans="2:15">
      <c r="B56" s="534" t="s">
        <v>260</v>
      </c>
      <c r="C56" s="567" t="s">
        <v>261</v>
      </c>
      <c r="D56" s="568"/>
      <c r="E56" s="568"/>
      <c r="F56" s="569"/>
      <c r="G56" s="296"/>
      <c r="H56" s="493" t="s">
        <v>260</v>
      </c>
      <c r="I56" s="516" t="s">
        <v>261</v>
      </c>
      <c r="J56" s="517"/>
      <c r="K56" s="517"/>
      <c r="L56" s="518"/>
      <c r="M56" s="296"/>
    </row>
    <row r="57" spans="2:15" ht="89.1" customHeight="1" thickBot="1">
      <c r="B57" s="535"/>
      <c r="C57" s="564"/>
      <c r="D57" s="565"/>
      <c r="E57" s="565"/>
      <c r="F57" s="566"/>
      <c r="G57" s="296"/>
      <c r="H57" s="494"/>
      <c r="I57" s="513" t="str">
        <f>IF(G3=1,IF(ISBLANK($C$57),"",$C$57),IF(ISBLANK('D5-6'!G25),"",'D5-6'!G25))</f>
        <v xml:space="preserve">By implementation of the following corrective actions, the issue was tuned off. Actions proved as efficient:
</v>
      </c>
      <c r="J57" s="514" t="s">
        <v>402</v>
      </c>
      <c r="K57" s="514" t="s">
        <v>403</v>
      </c>
      <c r="L57" s="515" t="s">
        <v>404</v>
      </c>
      <c r="M57" s="296"/>
    </row>
    <row r="58" spans="2:15" s="296" customFormat="1">
      <c r="B58" s="535"/>
      <c r="C58" s="549" t="s">
        <v>262</v>
      </c>
      <c r="D58" s="550"/>
      <c r="E58" s="550"/>
      <c r="F58" s="551"/>
      <c r="H58" s="494"/>
      <c r="I58" s="516" t="s">
        <v>262</v>
      </c>
      <c r="J58" s="517"/>
      <c r="K58" s="517"/>
      <c r="L58" s="518"/>
      <c r="O58" s="343"/>
    </row>
    <row r="59" spans="2:15" s="296" customFormat="1">
      <c r="B59" s="535"/>
      <c r="C59" s="210" t="s">
        <v>263</v>
      </c>
      <c r="D59" s="211" t="s">
        <v>264</v>
      </c>
      <c r="E59" s="211" t="s">
        <v>265</v>
      </c>
      <c r="F59" s="212" t="s">
        <v>266</v>
      </c>
      <c r="H59" s="494"/>
      <c r="I59" s="330" t="s">
        <v>263</v>
      </c>
      <c r="J59" s="331" t="s">
        <v>264</v>
      </c>
      <c r="K59" s="331" t="s">
        <v>265</v>
      </c>
      <c r="L59" s="332" t="s">
        <v>266</v>
      </c>
      <c r="O59" s="343"/>
    </row>
    <row r="60" spans="2:15" s="296" customFormat="1" ht="28.5" customHeight="1" thickBot="1">
      <c r="B60" s="535"/>
      <c r="C60" s="340"/>
      <c r="D60" s="340"/>
      <c r="E60" s="340"/>
      <c r="F60" s="362"/>
      <c r="H60" s="494"/>
      <c r="I60" s="320" t="str">
        <f>IF(G3=1,$C$60,IF(ISBLANK('D7-8'!B11),"",'D7-8'!B11))</f>
        <v/>
      </c>
      <c r="J60" s="320" t="str">
        <f>IF(G3=1,IF(ISBLANK($D$60),"",$D$60),IF(ISBLANK('D7-8'!C11),"",'D7-8'!C11))</f>
        <v/>
      </c>
      <c r="K60" s="320" t="str">
        <f>IF(G3=1,IF(ISBLANK($E$60),"",$E$60),IF(ISBLANK('D7-8'!E11),"",'D7-8'!E11))</f>
        <v/>
      </c>
      <c r="L60" s="355" t="str">
        <f>IF(G3=1,IF(ISBLANK($F$60),"",$F$60),IF(ISBLANK('D7-8'!G11),"",'D7-8'!G11))</f>
        <v/>
      </c>
      <c r="O60" s="343"/>
    </row>
    <row r="61" spans="2:15" s="296" customFormat="1">
      <c r="B61" s="535"/>
      <c r="C61" s="578" t="s">
        <v>455</v>
      </c>
      <c r="D61" s="211" t="s">
        <v>267</v>
      </c>
      <c r="E61" s="213" t="s">
        <v>268</v>
      </c>
      <c r="F61" s="438" t="s">
        <v>269</v>
      </c>
      <c r="H61" s="494"/>
      <c r="I61" s="525" t="s">
        <v>456</v>
      </c>
      <c r="J61" s="331" t="s">
        <v>267</v>
      </c>
      <c r="K61" s="331" t="s">
        <v>268</v>
      </c>
      <c r="L61" s="333" t="s">
        <v>269</v>
      </c>
      <c r="O61" s="343"/>
    </row>
    <row r="62" spans="2:15" s="296" customFormat="1">
      <c r="B62" s="535"/>
      <c r="C62" s="579"/>
      <c r="D62" s="214" t="s">
        <v>270</v>
      </c>
      <c r="E62" s="340"/>
      <c r="F62" s="439"/>
      <c r="H62" s="494"/>
      <c r="I62" s="526"/>
      <c r="J62" s="441" t="s">
        <v>270</v>
      </c>
      <c r="K62" s="320" t="str">
        <f>IF(G3=1,IF(ISBLANK($E$62),"",$E$62),IF(ISBLANK('D7-8'!H17),"",'D7-8'!H17))</f>
        <v/>
      </c>
      <c r="L62" s="354" t="str">
        <f>IF(G3=1,IF(ISBLANK($F$62),"",TEXT($F$62,"dd/mm/yyyy")),IF(ISBLANK('D7-8'!J17),"",TEXT('D7-8'!J17,"dd/mm/yyyy")))</f>
        <v/>
      </c>
      <c r="O62" s="343" t="str">
        <f ca="1">_xlfn.FORMULATEXT(L62)</f>
        <v>=IF(G3=1,IF(ISBLANK($F$62),"",TEXT($F$62,"dd/mm/yyyy")),IF(ISBLANK('D7-8'!J17),"",TEXT('D7-8'!J17,"dd/mm/yyyy")))</v>
      </c>
    </row>
    <row r="63" spans="2:15" s="296" customFormat="1">
      <c r="B63" s="535"/>
      <c r="C63" s="579"/>
      <c r="D63" s="215" t="s">
        <v>271</v>
      </c>
      <c r="E63" s="340"/>
      <c r="F63" s="439"/>
      <c r="H63" s="494"/>
      <c r="I63" s="526"/>
      <c r="J63" s="442" t="s">
        <v>271</v>
      </c>
      <c r="K63" s="320" t="str">
        <f>IF(G3=1,IF(ISBLANK($E$63),"",$E$63),IF(ISBLANK('D7-8'!C17),"",'D7-8'!C17))</f>
        <v/>
      </c>
      <c r="L63" s="354" t="str">
        <f>IF(G3=1,IF(ISBLANK($F$63),"",TEXT($F$63,"dd/mm/yyyy")),IF(ISBLANK('D7-8'!E17),"",TEXT('D7-8'!E17,"dd/mm/yyyy")))</f>
        <v/>
      </c>
      <c r="O63" s="343" t="str">
        <f t="shared" ref="O63:O72" ca="1" si="0">_xlfn.FORMULATEXT(L63)</f>
        <v>=IF(G3=1,IF(ISBLANK($F$63),"",TEXT($F$63,"dd/mm/yyyy")),IF(ISBLANK('D7-8'!E17),"",TEXT('D7-8'!E17,"dd/mm/yyyy")))</v>
      </c>
    </row>
    <row r="64" spans="2:15" s="296" customFormat="1">
      <c r="B64" s="535"/>
      <c r="C64" s="579"/>
      <c r="D64" s="215" t="s">
        <v>272</v>
      </c>
      <c r="E64" s="340"/>
      <c r="F64" s="439"/>
      <c r="H64" s="494"/>
      <c r="I64" s="526"/>
      <c r="J64" s="442" t="s">
        <v>272</v>
      </c>
      <c r="K64" s="320" t="str">
        <f>IF(G3=1,IF(ISBLANK($E$64),"",$E$64),IF(ISBLANK('D7-8'!C18),"",'D7-8'!C18))</f>
        <v/>
      </c>
      <c r="L64" s="354" t="str">
        <f>IF(G3=1,IF(ISBLANK($F$64),"",TEXT($F$64,"dd/mm/yyyy")),IF(ISBLANK('D7-8'!E18),"",TEXT('D7-8'!E18,"dd/mm/yyyy")))</f>
        <v/>
      </c>
      <c r="O64" s="343" t="str">
        <f t="shared" ca="1" si="0"/>
        <v>=IF(G3=1,IF(ISBLANK($F$64),"",TEXT($F$64,"dd/mm/yyyy")),IF(ISBLANK('D7-8'!E18),"",TEXT('D7-8'!E18,"dd/mm/yyyy")))</v>
      </c>
    </row>
    <row r="65" spans="2:15" s="296" customFormat="1">
      <c r="B65" s="535"/>
      <c r="C65" s="579"/>
      <c r="D65" s="215" t="s">
        <v>273</v>
      </c>
      <c r="E65" s="340"/>
      <c r="F65" s="439"/>
      <c r="H65" s="494"/>
      <c r="I65" s="526"/>
      <c r="J65" s="442" t="s">
        <v>273</v>
      </c>
      <c r="K65" s="320" t="str">
        <f>IF(G3=1,IF(ISBLANK($E$65),"",$E$65),IF(ISBLANK('D7-8'!C16),"",'D7-8'!C16))</f>
        <v/>
      </c>
      <c r="L65" s="354" t="str">
        <f>IF(G3=1,IF(ISBLANK($F$65),"",TEXT($F$65,"dd/mm/yyyy")),IF(ISBLANK('D7-8'!E16),"",TEXT('D7-8'!E16,"dd/mm/yyyy")))</f>
        <v/>
      </c>
      <c r="O65" s="343" t="str">
        <f t="shared" ca="1" si="0"/>
        <v>=IF(G3=1,IF(ISBLANK($F$65),"",TEXT($F$65,"dd/mm/yyyy")),IF(ISBLANK('D7-8'!E16),"",TEXT('D7-8'!E16,"dd/mm/yyyy")))</v>
      </c>
    </row>
    <row r="66" spans="2:15" s="296" customFormat="1">
      <c r="B66" s="535"/>
      <c r="C66" s="579"/>
      <c r="D66" s="215" t="s">
        <v>274</v>
      </c>
      <c r="E66" s="340"/>
      <c r="F66" s="439"/>
      <c r="H66" s="494"/>
      <c r="I66" s="526"/>
      <c r="J66" s="442" t="s">
        <v>274</v>
      </c>
      <c r="K66" s="320" t="str">
        <f>IF(G3=1,IF(ISBLANK($E$66),"",$E$66),IF(ISBLANK('D7-8'!C19),"",'D7-8'!C19))</f>
        <v/>
      </c>
      <c r="L66" s="354" t="str">
        <f>IF(G3=1,IF(ISBLANK($F$66),"",TEXT($F$66,"dd/mm/yyyy")),IF(ISBLANK('D7-8'!E19),"",TEXT('D7-8'!E19,"dd/mm/yyyy")))</f>
        <v/>
      </c>
      <c r="O66" s="343" t="str">
        <f t="shared" ca="1" si="0"/>
        <v>=IF(G3=1,IF(ISBLANK($F$66),"",TEXT($F$66,"dd/mm/yyyy")),IF(ISBLANK('D7-8'!E19),"",TEXT('D7-8'!E19,"dd/mm/yyyy")))</v>
      </c>
    </row>
    <row r="67" spans="2:15" s="296" customFormat="1">
      <c r="B67" s="535"/>
      <c r="C67" s="579"/>
      <c r="D67" s="215" t="s">
        <v>275</v>
      </c>
      <c r="E67" s="340"/>
      <c r="F67" s="439"/>
      <c r="H67" s="494"/>
      <c r="I67" s="526"/>
      <c r="J67" s="442" t="s">
        <v>275</v>
      </c>
      <c r="K67" s="320" t="str">
        <f>IF(G3=1,IF(ISBLANK($E$67),"",$E$67),IF(ISBLANK('D7-8'!C15),"",'D7-8'!C15))</f>
        <v/>
      </c>
      <c r="L67" s="354" t="str">
        <f>IF(G3=1,IF(ISBLANK($F$67),"",TEXT($F$67,"dd/mm/yyyy")),IF(ISBLANK('D7-8'!E15),"",TEXT('D7-8'!E15,"dd/mm/yyyy")))</f>
        <v/>
      </c>
      <c r="O67" s="343" t="str">
        <f t="shared" ca="1" si="0"/>
        <v>=IF(G3=1,IF(ISBLANK($F$67),"",TEXT($F$67,"dd/mm/yyyy")),IF(ISBLANK('D7-8'!E15),"",TEXT('D7-8'!E15,"dd/mm/yyyy")))</v>
      </c>
    </row>
    <row r="68" spans="2:15" s="296" customFormat="1">
      <c r="B68" s="535"/>
      <c r="C68" s="579"/>
      <c r="D68" s="215" t="s">
        <v>494</v>
      </c>
      <c r="E68" s="340"/>
      <c r="F68" s="439"/>
      <c r="H68" s="494"/>
      <c r="I68" s="526"/>
      <c r="J68" s="442" t="str">
        <f>IF(G3=1,$D$68,"Poka Yoke")</f>
        <v>Poka Yoke</v>
      </c>
      <c r="K68" s="315" t="str">
        <f>IF(G3=1,IF(ISBLANK($E$68),"",$E$68),IF(ISBLANK('D7-8'!C20),"",'D7-8'!C20))</f>
        <v/>
      </c>
      <c r="L68" s="334" t="str">
        <f>IF(G3=1,IF(ISBLANK($F$68),"",TEXT($F$68,"dd/mm/yyyy")),IF(ISBLANK('D7-8'!E20),"",TEXT('D7-8'!E20,"dd/mm/yyyy")))</f>
        <v/>
      </c>
      <c r="O68" s="343" t="str">
        <f t="shared" ca="1" si="0"/>
        <v>=IF(G3=1,IF(ISBLANK($F$68),"",TEXT($F$68,"dd/mm/yyyy")),IF(ISBLANK('D7-8'!E20),"",TEXT('D7-8'!E20,"dd/mm/yyyy")))</v>
      </c>
    </row>
    <row r="69" spans="2:15" s="296" customFormat="1">
      <c r="B69" s="535"/>
      <c r="C69" s="579"/>
      <c r="D69" s="215" t="s">
        <v>495</v>
      </c>
      <c r="E69" s="340"/>
      <c r="F69" s="439"/>
      <c r="G69" s="293"/>
      <c r="H69" s="494"/>
      <c r="I69" s="526"/>
      <c r="J69" s="442" t="str">
        <f>IF(G3=1,$D$69,"Maintenance instructions")</f>
        <v>Maintenance instructions</v>
      </c>
      <c r="K69" s="315" t="str">
        <f>IF(G3=1,IF(ISBLANK($E$69),"",$E$69),IF(ISBLANK('D7-8'!C21),"",'D7-8'!C21))</f>
        <v/>
      </c>
      <c r="L69" s="334" t="str">
        <f>IF(G3=1,IF(ISBLANK($F$69),"",TEXT($F$69,"dd/mm/yyyy")),IF(ISBLANK('D7-8'!E21),"",TEXT('D7-8'!E21,"dd/mm/yyyy")))</f>
        <v/>
      </c>
      <c r="M69" s="293"/>
      <c r="O69" s="343" t="str">
        <f t="shared" ca="1" si="0"/>
        <v>=IF(G3=1,IF(ISBLANK($F$69),"",TEXT($F$69,"dd/mm/yyyy")),IF(ISBLANK('D7-8'!E21),"",TEXT('D7-8'!E21,"dd/mm/yyyy")))</v>
      </c>
    </row>
    <row r="70" spans="2:15" s="296" customFormat="1">
      <c r="B70" s="535"/>
      <c r="C70" s="579"/>
      <c r="D70" s="215" t="s">
        <v>134</v>
      </c>
      <c r="E70" s="340"/>
      <c r="F70" s="439"/>
      <c r="G70" s="293"/>
      <c r="H70" s="494"/>
      <c r="I70" s="526"/>
      <c r="J70" s="442" t="str">
        <f>IF(G3=1,$D$70,"Product audit")</f>
        <v>Product audit</v>
      </c>
      <c r="K70" s="315" t="str">
        <f>IF(G3=1,IF(ISBLANK($E$70),"",$E$70),IF(ISBLANK('D7-8'!C22),"",'D7-8'!C22))</f>
        <v/>
      </c>
      <c r="L70" s="334" t="str">
        <f>IF(G3=1,IF(ISBLANK($F$70),"",TEXT($F$70,"dd/mm/yyyy")),IF(ISBLANK('D7-8'!E22),"",TEXT('D7-8'!E22,"dd/mm/yyyy")))</f>
        <v/>
      </c>
      <c r="M70" s="293"/>
      <c r="O70" s="343" t="str">
        <f t="shared" ca="1" si="0"/>
        <v>=IF(G3=1,IF(ISBLANK($F$70),"",TEXT($F$70,"dd/mm/yyyy")),IF(ISBLANK('D7-8'!E22),"",TEXT('D7-8'!E22,"dd/mm/yyyy")))</v>
      </c>
    </row>
    <row r="71" spans="2:15" s="296" customFormat="1">
      <c r="B71" s="535"/>
      <c r="C71" s="579"/>
      <c r="D71" s="215" t="s">
        <v>496</v>
      </c>
      <c r="E71" s="340"/>
      <c r="F71" s="439"/>
      <c r="G71" s="293"/>
      <c r="H71" s="494"/>
      <c r="I71" s="526"/>
      <c r="J71" s="442" t="str">
        <f>IF(G3=1,$D$71,"Lesson Learned / Read across")</f>
        <v>Lesson Learned / Read across</v>
      </c>
      <c r="K71" s="315" t="str">
        <f>IF(G3=1,IF(ISBLANK($E$71),"",$E$71),IF(ISBLANK('D7-8'!H15),"",'D7-8'!H15))</f>
        <v/>
      </c>
      <c r="L71" s="334" t="str">
        <f>IF(G3=1,IF(ISBLANK($F$71),"",TEXT($F$71,"dd/mm/yyyy")),IF(ISBLANK('D7-8'!J15),"",TEXT('D7-8'!J15,"dd/mm/yyyy")))</f>
        <v/>
      </c>
      <c r="M71" s="293"/>
      <c r="O71" s="343" t="str">
        <f t="shared" ca="1" si="0"/>
        <v>=IF(G3=1,IF(ISBLANK($F$71),"",TEXT($F$71,"dd/mm/yyyy")),IF(ISBLANK('D7-8'!J15),"",TEXT('D7-8'!J15,"dd/mm/yyyy")))</v>
      </c>
    </row>
    <row r="72" spans="2:15" s="296" customFormat="1" ht="13.5" thickBot="1">
      <c r="B72" s="536"/>
      <c r="C72" s="580"/>
      <c r="D72" s="215" t="s">
        <v>497</v>
      </c>
      <c r="E72" s="340"/>
      <c r="F72" s="440"/>
      <c r="G72" s="293"/>
      <c r="H72" s="495"/>
      <c r="I72" s="527"/>
      <c r="J72" s="442" t="str">
        <f>IF(G3=1,$D$72,"Parameter-sheets")</f>
        <v>Parameter-sheets</v>
      </c>
      <c r="K72" s="346" t="str">
        <f>IF(G3=1,IF(ISBLANK($E$72),"",$E$72),IF(ISBLANK('D7-8'!H16),"",'D7-8'!H16))</f>
        <v/>
      </c>
      <c r="L72" s="335" t="str">
        <f>IF(G3=1,IF(ISBLANK($F$72),"",TEXT($F$72,"dd/mm/yyyy")),IF(ISBLANK('D7-8'!J16),"",TEXT('D7-8'!J16,"dd/mm/yyyy")))</f>
        <v/>
      </c>
      <c r="M72" s="293"/>
      <c r="O72" s="343" t="str">
        <f t="shared" ca="1" si="0"/>
        <v>=IF(G3=1,IF(ISBLANK($F$72),"",TEXT($F$72,"dd/mm/yyyy")),IF(ISBLANK('D7-8'!J16),"",TEXT('D7-8'!J16,"dd/mm/yyyy")))</v>
      </c>
    </row>
    <row r="73" spans="2:15">
      <c r="B73" s="198" t="s">
        <v>276</v>
      </c>
      <c r="C73" s="567" t="s">
        <v>277</v>
      </c>
      <c r="D73" s="568"/>
      <c r="E73" s="568"/>
      <c r="F73" s="539"/>
      <c r="H73" s="310" t="s">
        <v>276</v>
      </c>
      <c r="I73" s="516" t="s">
        <v>277</v>
      </c>
      <c r="J73" s="517"/>
      <c r="K73" s="517"/>
      <c r="L73" s="518"/>
    </row>
    <row r="74" spans="2:15" ht="57.75" customHeight="1" thickBot="1">
      <c r="B74" s="216"/>
      <c r="C74" s="576"/>
      <c r="D74" s="576"/>
      <c r="E74" s="576"/>
      <c r="F74" s="577"/>
      <c r="H74" s="336"/>
      <c r="I74" s="521" t="str">
        <f>IF(G3=1,IF(ISBLANK($C$74),"",$C$74),IF(ISBLANK('D7-8'!B29),"",'D7-8'!B29))</f>
        <v/>
      </c>
      <c r="J74" s="521" t="s">
        <v>405</v>
      </c>
      <c r="K74" s="521" t="s">
        <v>406</v>
      </c>
      <c r="L74" s="522" t="s">
        <v>407</v>
      </c>
    </row>
  </sheetData>
  <sheetProtection sheet="1" formatRows="0" selectLockedCells="1"/>
  <mergeCells count="94">
    <mergeCell ref="C73:F73"/>
    <mergeCell ref="C74:F74"/>
    <mergeCell ref="B56:B72"/>
    <mergeCell ref="C56:F56"/>
    <mergeCell ref="C57:F57"/>
    <mergeCell ref="C58:F58"/>
    <mergeCell ref="C61:C72"/>
    <mergeCell ref="B50:B55"/>
    <mergeCell ref="C50:F50"/>
    <mergeCell ref="C51:F51"/>
    <mergeCell ref="D54:F54"/>
    <mergeCell ref="D55:F55"/>
    <mergeCell ref="B44:B49"/>
    <mergeCell ref="C44:F44"/>
    <mergeCell ref="C45:F45"/>
    <mergeCell ref="C46:F46"/>
    <mergeCell ref="C47:F47"/>
    <mergeCell ref="C48:F48"/>
    <mergeCell ref="C49:F49"/>
    <mergeCell ref="B38:B43"/>
    <mergeCell ref="C38:F38"/>
    <mergeCell ref="C39:F39"/>
    <mergeCell ref="C40:F40"/>
    <mergeCell ref="C41:F41"/>
    <mergeCell ref="C42:F42"/>
    <mergeCell ref="C43:F43"/>
    <mergeCell ref="B30:B37"/>
    <mergeCell ref="C30:F30"/>
    <mergeCell ref="C31:F31"/>
    <mergeCell ref="C32:D32"/>
    <mergeCell ref="E32:F32"/>
    <mergeCell ref="C33:D33"/>
    <mergeCell ref="E33:F33"/>
    <mergeCell ref="C34:F34"/>
    <mergeCell ref="C35:F35"/>
    <mergeCell ref="E36:F36"/>
    <mergeCell ref="E37:F37"/>
    <mergeCell ref="C6:F6"/>
    <mergeCell ref="C7:F7"/>
    <mergeCell ref="B14:B23"/>
    <mergeCell ref="B24:B29"/>
    <mergeCell ref="C24:F24"/>
    <mergeCell ref="C25:F25"/>
    <mergeCell ref="C26:F26"/>
    <mergeCell ref="C27:F27"/>
    <mergeCell ref="C28:F28"/>
    <mergeCell ref="C29:F29"/>
    <mergeCell ref="I73:L73"/>
    <mergeCell ref="I74:L74"/>
    <mergeCell ref="H50:H55"/>
    <mergeCell ref="I50:L50"/>
    <mergeCell ref="I51:L51"/>
    <mergeCell ref="J54:L54"/>
    <mergeCell ref="J55:L55"/>
    <mergeCell ref="H56:H72"/>
    <mergeCell ref="I56:L56"/>
    <mergeCell ref="I57:L57"/>
    <mergeCell ref="I58:L58"/>
    <mergeCell ref="I61:I72"/>
    <mergeCell ref="H44:H49"/>
    <mergeCell ref="I44:L44"/>
    <mergeCell ref="I45:L45"/>
    <mergeCell ref="I46:L46"/>
    <mergeCell ref="I47:L47"/>
    <mergeCell ref="I48:L48"/>
    <mergeCell ref="I49:L49"/>
    <mergeCell ref="K37:L37"/>
    <mergeCell ref="H38:H43"/>
    <mergeCell ref="I38:L38"/>
    <mergeCell ref="I39:L39"/>
    <mergeCell ref="I40:L40"/>
    <mergeCell ref="I41:L41"/>
    <mergeCell ref="I42:L42"/>
    <mergeCell ref="I43:L43"/>
    <mergeCell ref="H30:H37"/>
    <mergeCell ref="I30:L30"/>
    <mergeCell ref="I31:L31"/>
    <mergeCell ref="I32:J32"/>
    <mergeCell ref="K32:L32"/>
    <mergeCell ref="I33:J33"/>
    <mergeCell ref="K33:L33"/>
    <mergeCell ref="I34:L34"/>
    <mergeCell ref="I35:L35"/>
    <mergeCell ref="K36:L36"/>
    <mergeCell ref="I6:L6"/>
    <mergeCell ref="I7:L7"/>
    <mergeCell ref="H14:H23"/>
    <mergeCell ref="H24:H29"/>
    <mergeCell ref="I24:L24"/>
    <mergeCell ref="I25:L25"/>
    <mergeCell ref="I26:L26"/>
    <mergeCell ref="I27:L27"/>
    <mergeCell ref="I28:L28"/>
    <mergeCell ref="I29:L29"/>
  </mergeCells>
  <conditionalFormatting sqref="F62:F72">
    <cfRule type="expression" dxfId="26" priority="1">
      <formula>AND(NOT(ISNUMBER($E62)),NOT(ISBLANK($E62)))</formula>
    </cfRule>
  </conditionalFormatting>
  <dataValidations count="1">
    <dataValidation type="list" allowBlank="1" showInputMessage="1" showErrorMessage="1" sqref="F3" xr:uid="{109F89E9-DCDB-4A0D-8D5F-1F7EEAF95E23}">
      <formula1>"8D Form, 8D steps"</formula1>
    </dataValidation>
  </dataValidations>
  <printOptions horizontalCentered="1"/>
  <pageMargins left="0.196850393700787" right="0.196850393700787" top="0.196850393700787" bottom="0.59055118110236204" header="0" footer="0.196850393700787"/>
  <pageSetup paperSize="9" scale="76" fitToHeight="0" orientation="landscape" r:id="rId1"/>
  <headerFooter alignWithMargins="0">
    <oddFooter>&amp;L&amp;8AE-LOS-FR-01-E / Rev.12.0
(01-Oct-2025)&amp;C&amp;"Calibri,Regular"&amp;8&amp;K000000Adient plc
Proprietary and Confidential
&amp;1#&amp;10Adient – INTERNAL&amp;R&amp;8Page &amp;P of &amp;N</oddFooter>
  </headerFooter>
  <rowBreaks count="3" manualBreakCount="3">
    <brk id="29" min="1" max="5" man="1"/>
    <brk id="29" min="7" max="11" man="1"/>
    <brk id="49" min="7" max="11"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5D089-6B89-44DC-BF0F-508F59340BE5}">
  <sheetPr codeName="Sheet4">
    <tabColor rgb="FFBFD732"/>
    <pageSetUpPr fitToPage="1"/>
  </sheetPr>
  <dimension ref="A1:AZ48"/>
  <sheetViews>
    <sheetView view="pageBreakPreview" zoomScale="110" zoomScaleNormal="100" zoomScaleSheetLayoutView="110" workbookViewId="0">
      <selection activeCell="B19" sqref="B19:M19"/>
    </sheetView>
  </sheetViews>
  <sheetFormatPr defaultColWidth="9.140625" defaultRowHeight="15.75"/>
  <cols>
    <col min="1" max="1" width="9.140625" style="3"/>
    <col min="2" max="13" width="26.28515625" style="3" customWidth="1"/>
    <col min="14" max="16" width="9.140625" style="3"/>
    <col min="17" max="17" width="9.140625" style="225"/>
    <col min="18" max="16384" width="9.140625" style="3"/>
  </cols>
  <sheetData>
    <row r="1" spans="1:52">
      <c r="A1" s="284"/>
      <c r="AZ1" s="284"/>
    </row>
    <row r="2" spans="1:52" ht="16.5" thickBot="1"/>
    <row r="3" spans="1:52" ht="36" customHeight="1" thickBot="1">
      <c r="A3" s="78"/>
      <c r="B3" s="79" t="s">
        <v>140</v>
      </c>
      <c r="C3" s="80"/>
      <c r="D3" s="80"/>
      <c r="E3" s="80"/>
      <c r="F3" s="80"/>
      <c r="G3" s="80"/>
      <c r="H3" s="80"/>
      <c r="I3" s="80"/>
      <c r="J3" s="80"/>
      <c r="K3" s="80"/>
      <c r="L3" s="80"/>
      <c r="M3" s="80"/>
      <c r="Q3" s="225" t="str">
        <f>CONCATENATE('D1-D2'!E21," - ",'D1-D2'!E22,CHAR(10),
'D1-D2'!E23," - ",'D1-D2'!E24,CHAR(10),
'D1-D2'!E25," - ",'D1-D2'!E26,CHAR(10),
'D1-D2'!E27," - ",'D1-D2'!E28,CHAR(10),
'D1-D2'!E29," - ",'D1-D2'!E30,CHAR(10),
'D1-D2'!E31," - ",'D1-D2'!E32,CHAR(10),
'D1-D2'!E33," - ",'D1-D2'!E34,CHAR(10))</f>
        <v xml:space="preserve">What issue do we see on our product? - 
Any traceability for re-work, not standard process? - 
Who produced the product? - 
When it was produced? When it was delivered? - 
Where else is the product delivered? - 
Do we observe / detect customer reported issue / own observations in the process? - 
Did we have the same / similar claim(s) or internal rejections? - 
</v>
      </c>
    </row>
    <row r="4" spans="1:52" ht="6.75" customHeight="1" thickBot="1">
      <c r="B4" s="124"/>
      <c r="C4" s="124"/>
      <c r="D4" s="124"/>
      <c r="E4" s="124"/>
      <c r="F4" s="124"/>
      <c r="G4" s="124"/>
      <c r="H4" s="124"/>
      <c r="I4" s="124"/>
      <c r="J4" s="124"/>
      <c r="K4" s="124"/>
    </row>
    <row r="5" spans="1:52" s="18" customFormat="1" ht="23.25" customHeight="1" thickTop="1">
      <c r="B5" s="128" t="s">
        <v>0</v>
      </c>
      <c r="C5" s="400"/>
      <c r="D5" s="433"/>
      <c r="E5" s="428"/>
      <c r="F5" s="424" t="s">
        <v>2</v>
      </c>
      <c r="G5" s="420"/>
      <c r="H5" s="404" t="s">
        <v>3</v>
      </c>
      <c r="I5" s="411"/>
      <c r="J5" s="402" t="s">
        <v>4</v>
      </c>
      <c r="K5" s="250"/>
      <c r="Q5" s="224" t="str">
        <f>CONCATENATE("Problem definition from customer point of view: ",CHAR(10),CHAR(10),
'D1-D2'!B21," - ",'D1-D2'!B22,CHAR(10),
'D1-D2'!B23," - ",'D1-D2'!B24,CHAR(10),
'D1-D2'!B25," - ",'D1-D2'!B26,CHAR(10),
'D1-D2'!B27," - ",'D1-D2'!B28,CHAR(10),
'D1-D2'!B29," - ",'D1-D2'!B30,CHAR(10),
'D1-D2'!B31," - ",'D1-D2'!B32,CHAR(10),
'D1-D2'!B33," - ",'D1-D2'!B34,CHAR(10),
"Potential for shut down, line interruptions, yard recalls, warranty, etc.: ",'D1-D2'!K31)</f>
        <v xml:space="preserve">Problem definition from customer point of view: 
What is the problem? - 
Why is it a problem? - 
Who has detected it? - 
When was it detected? - 
Where the problem was detected? - 
How the problem has been detected? - 
How many NOK parts found? - 
Potential for shut down, line interruptions, yard recalls, warranty, etc.: </v>
      </c>
    </row>
    <row r="6" spans="1:52" s="18" customFormat="1" ht="23.25" customHeight="1">
      <c r="B6" s="129" t="s">
        <v>9</v>
      </c>
      <c r="C6" s="401"/>
      <c r="D6" s="429" t="s">
        <v>7</v>
      </c>
      <c r="E6" s="430"/>
      <c r="F6" s="403" t="s">
        <v>7</v>
      </c>
      <c r="G6" s="421"/>
      <c r="H6" s="405" t="s">
        <v>7</v>
      </c>
      <c r="I6" s="406"/>
      <c r="J6" s="403" t="s">
        <v>7</v>
      </c>
      <c r="K6" s="251"/>
      <c r="Q6" s="224"/>
    </row>
    <row r="7" spans="1:52" s="18" customFormat="1" ht="23.25" customHeight="1" thickBot="1">
      <c r="B7" s="129" t="s">
        <v>6</v>
      </c>
      <c r="C7" s="401"/>
      <c r="D7" s="431" t="s">
        <v>8</v>
      </c>
      <c r="E7" s="432"/>
      <c r="F7" s="415" t="s">
        <v>8</v>
      </c>
      <c r="G7" s="422"/>
      <c r="H7" s="413" t="s">
        <v>8</v>
      </c>
      <c r="I7" s="414"/>
      <c r="J7" s="415" t="s">
        <v>8</v>
      </c>
      <c r="K7" s="416"/>
      <c r="Q7" s="224"/>
    </row>
    <row r="8" spans="1:52" s="18" customFormat="1" ht="23.25" customHeight="1" thickTop="1">
      <c r="B8" s="129" t="s">
        <v>10</v>
      </c>
      <c r="C8" s="409"/>
      <c r="D8" s="426" t="s">
        <v>11</v>
      </c>
      <c r="E8" s="427"/>
      <c r="F8" s="404" t="s">
        <v>12</v>
      </c>
      <c r="G8" s="420"/>
      <c r="H8" s="404" t="s">
        <v>13</v>
      </c>
      <c r="I8" s="411"/>
      <c r="J8" s="424" t="s">
        <v>14</v>
      </c>
      <c r="K8" s="417"/>
      <c r="Q8" s="224"/>
    </row>
    <row r="9" spans="1:52" s="18" customFormat="1" ht="23.25" customHeight="1">
      <c r="B9" s="129" t="s">
        <v>1</v>
      </c>
      <c r="C9" s="401"/>
      <c r="D9" s="405" t="s">
        <v>7</v>
      </c>
      <c r="E9" s="406"/>
      <c r="F9" s="405" t="s">
        <v>7</v>
      </c>
      <c r="G9" s="421"/>
      <c r="H9" s="405" t="s">
        <v>7</v>
      </c>
      <c r="I9" s="406"/>
      <c r="J9" s="403" t="s">
        <v>7</v>
      </c>
      <c r="K9" s="418"/>
      <c r="Q9" s="224"/>
    </row>
    <row r="10" spans="1:52" s="18" customFormat="1" ht="23.25" customHeight="1" thickBot="1">
      <c r="B10" s="130" t="s">
        <v>5</v>
      </c>
      <c r="C10" s="410"/>
      <c r="D10" s="407" t="s">
        <v>8</v>
      </c>
      <c r="E10" s="412"/>
      <c r="F10" s="407" t="s">
        <v>8</v>
      </c>
      <c r="G10" s="423"/>
      <c r="H10" s="407" t="s">
        <v>8</v>
      </c>
      <c r="I10" s="408"/>
      <c r="J10" s="425" t="s">
        <v>8</v>
      </c>
      <c r="K10" s="419"/>
      <c r="Q10" s="224"/>
    </row>
    <row r="11" spans="1:52" ht="17.25" thickTop="1" thickBot="1">
      <c r="B11" s="131"/>
      <c r="C11" s="125"/>
      <c r="D11" s="125"/>
      <c r="E11" s="125"/>
      <c r="F11" s="125"/>
      <c r="G11" s="125"/>
      <c r="H11" s="125"/>
      <c r="I11" s="126"/>
      <c r="J11" s="127"/>
      <c r="K11" s="127"/>
    </row>
    <row r="12" spans="1:52" ht="23.25" customHeight="1" thickBot="1">
      <c r="B12" s="631" t="s">
        <v>141</v>
      </c>
      <c r="C12" s="628" t="s">
        <v>15</v>
      </c>
      <c r="D12" s="23" t="s">
        <v>40</v>
      </c>
      <c r="E12" s="24"/>
      <c r="F12" s="628" t="s">
        <v>16</v>
      </c>
      <c r="G12" s="23" t="s">
        <v>40</v>
      </c>
      <c r="H12" s="24"/>
      <c r="I12" s="628" t="s">
        <v>17</v>
      </c>
      <c r="J12" s="23" t="s">
        <v>40</v>
      </c>
      <c r="K12" s="24"/>
    </row>
    <row r="13" spans="1:52" ht="24" customHeight="1">
      <c r="B13" s="631"/>
      <c r="C13" s="629"/>
      <c r="D13" s="286" t="s">
        <v>37</v>
      </c>
      <c r="E13" s="363"/>
      <c r="F13" s="629"/>
      <c r="G13" s="286" t="s">
        <v>37</v>
      </c>
      <c r="H13" s="363"/>
      <c r="I13" s="629"/>
      <c r="J13" s="286" t="s">
        <v>37</v>
      </c>
      <c r="K13" s="363"/>
    </row>
    <row r="14" spans="1:52" ht="23.25" customHeight="1">
      <c r="B14" s="631"/>
      <c r="C14" s="629"/>
      <c r="D14" s="287" t="s">
        <v>38</v>
      </c>
      <c r="E14" s="363"/>
      <c r="F14" s="629"/>
      <c r="G14" s="287" t="s">
        <v>38</v>
      </c>
      <c r="H14" s="363"/>
      <c r="I14" s="629"/>
      <c r="J14" s="287" t="s">
        <v>38</v>
      </c>
      <c r="K14" s="363"/>
    </row>
    <row r="15" spans="1:52" ht="43.5" customHeight="1">
      <c r="B15" s="631"/>
      <c r="C15" s="629"/>
      <c r="D15" s="287" t="s">
        <v>18</v>
      </c>
      <c r="E15" s="363"/>
      <c r="F15" s="629"/>
      <c r="G15" s="287" t="s">
        <v>18</v>
      </c>
      <c r="H15" s="363"/>
      <c r="I15" s="629"/>
      <c r="J15" s="287" t="s">
        <v>18</v>
      </c>
      <c r="K15" s="363"/>
    </row>
    <row r="16" spans="1:52" ht="31.5" customHeight="1" thickBot="1">
      <c r="B16" s="631"/>
      <c r="C16" s="629"/>
      <c r="D16" s="4" t="s">
        <v>39</v>
      </c>
      <c r="E16" s="285"/>
      <c r="F16" s="630"/>
      <c r="G16" s="4" t="s">
        <v>39</v>
      </c>
      <c r="H16" s="1"/>
      <c r="I16" s="630"/>
      <c r="J16" s="4" t="s">
        <v>39</v>
      </c>
      <c r="K16" s="1"/>
    </row>
    <row r="17" spans="1:13" ht="31.5" customHeight="1" thickBot="1">
      <c r="B17" s="121"/>
      <c r="C17" s="122"/>
      <c r="D17" s="123"/>
      <c r="E17" s="121"/>
      <c r="F17" s="122"/>
      <c r="G17" s="123"/>
      <c r="H17" s="121"/>
      <c r="I17" s="122"/>
      <c r="J17" s="123"/>
    </row>
    <row r="18" spans="1:13" ht="36" customHeight="1" thickBot="1">
      <c r="A18" s="78"/>
      <c r="B18" s="79" t="s">
        <v>142</v>
      </c>
      <c r="C18" s="80"/>
      <c r="D18" s="80"/>
      <c r="E18" s="80"/>
      <c r="F18" s="80"/>
      <c r="G18" s="80"/>
      <c r="H18" s="80"/>
      <c r="I18" s="80"/>
      <c r="J18" s="80"/>
      <c r="K18" s="80"/>
      <c r="L18" s="80"/>
      <c r="M18" s="80"/>
    </row>
    <row r="19" spans="1:13" ht="3.75" customHeight="1" thickBot="1">
      <c r="B19" s="639"/>
      <c r="C19" s="639"/>
      <c r="D19" s="639"/>
      <c r="E19" s="639"/>
      <c r="F19" s="639"/>
      <c r="G19" s="639"/>
      <c r="H19" s="639"/>
      <c r="I19" s="639"/>
      <c r="J19" s="639"/>
      <c r="K19" s="639"/>
      <c r="L19" s="639"/>
      <c r="M19" s="639"/>
    </row>
    <row r="20" spans="1:13" ht="48" customHeight="1" thickBot="1">
      <c r="B20" s="653" t="s">
        <v>19</v>
      </c>
      <c r="C20" s="654"/>
      <c r="D20" s="654"/>
      <c r="E20" s="655" t="s">
        <v>20</v>
      </c>
      <c r="F20" s="656"/>
      <c r="G20" s="657"/>
      <c r="H20" s="640" t="s">
        <v>41</v>
      </c>
      <c r="I20" s="641"/>
      <c r="J20" s="640" t="s">
        <v>42</v>
      </c>
      <c r="K20" s="641"/>
      <c r="L20" s="642" t="s">
        <v>21</v>
      </c>
      <c r="M20" s="641"/>
    </row>
    <row r="21" spans="1:13" ht="26.25" customHeight="1" thickTop="1">
      <c r="B21" s="651" t="s">
        <v>22</v>
      </c>
      <c r="C21" s="652"/>
      <c r="D21" s="652"/>
      <c r="E21" s="658" t="s">
        <v>23</v>
      </c>
      <c r="F21" s="652"/>
      <c r="G21" s="652"/>
      <c r="H21" s="643"/>
      <c r="I21" s="644"/>
      <c r="J21" s="660"/>
      <c r="K21" s="661"/>
      <c r="L21" s="647"/>
      <c r="M21" s="648"/>
    </row>
    <row r="22" spans="1:13" ht="25.5" customHeight="1">
      <c r="B22" s="637"/>
      <c r="C22" s="638"/>
      <c r="D22" s="638"/>
      <c r="E22" s="665"/>
      <c r="F22" s="638"/>
      <c r="G22" s="638"/>
      <c r="H22" s="645"/>
      <c r="I22" s="646"/>
      <c r="J22" s="662"/>
      <c r="K22" s="650"/>
      <c r="L22" s="649"/>
      <c r="M22" s="650"/>
    </row>
    <row r="23" spans="1:13" ht="25.5" customHeight="1">
      <c r="B23" s="635" t="s">
        <v>24</v>
      </c>
      <c r="C23" s="636"/>
      <c r="D23" s="636"/>
      <c r="E23" s="659" t="s">
        <v>25</v>
      </c>
      <c r="F23" s="636"/>
      <c r="G23" s="636"/>
      <c r="H23" s="645"/>
      <c r="I23" s="646"/>
      <c r="J23" s="662"/>
      <c r="K23" s="650"/>
      <c r="L23" s="649"/>
      <c r="M23" s="650"/>
    </row>
    <row r="24" spans="1:13" ht="25.5" customHeight="1">
      <c r="B24" s="637"/>
      <c r="C24" s="638"/>
      <c r="D24" s="638"/>
      <c r="E24" s="665"/>
      <c r="F24" s="638"/>
      <c r="G24" s="638"/>
      <c r="H24" s="645"/>
      <c r="I24" s="646"/>
      <c r="J24" s="662"/>
      <c r="K24" s="650"/>
      <c r="L24" s="649"/>
      <c r="M24" s="650"/>
    </row>
    <row r="25" spans="1:13" ht="25.5" customHeight="1">
      <c r="B25" s="635" t="s">
        <v>26</v>
      </c>
      <c r="C25" s="636"/>
      <c r="D25" s="636"/>
      <c r="E25" s="659" t="s">
        <v>450</v>
      </c>
      <c r="F25" s="636"/>
      <c r="G25" s="636"/>
      <c r="H25" s="645"/>
      <c r="I25" s="646"/>
      <c r="J25" s="662"/>
      <c r="K25" s="650"/>
      <c r="L25" s="649"/>
      <c r="M25" s="650"/>
    </row>
    <row r="26" spans="1:13" ht="25.5" customHeight="1">
      <c r="B26" s="637"/>
      <c r="C26" s="638"/>
      <c r="D26" s="638"/>
      <c r="E26" s="665"/>
      <c r="F26" s="638"/>
      <c r="G26" s="638"/>
      <c r="H26" s="645"/>
      <c r="I26" s="646"/>
      <c r="J26" s="662"/>
      <c r="K26" s="650"/>
      <c r="L26" s="649"/>
      <c r="M26" s="650"/>
    </row>
    <row r="27" spans="1:13" ht="25.5" customHeight="1">
      <c r="B27" s="635" t="s">
        <v>27</v>
      </c>
      <c r="C27" s="636"/>
      <c r="D27" s="636"/>
      <c r="E27" s="659" t="s">
        <v>498</v>
      </c>
      <c r="F27" s="636"/>
      <c r="G27" s="636"/>
      <c r="H27" s="645"/>
      <c r="I27" s="646"/>
      <c r="J27" s="662"/>
      <c r="K27" s="650"/>
      <c r="L27" s="649"/>
      <c r="M27" s="650"/>
    </row>
    <row r="28" spans="1:13" ht="25.5" customHeight="1" thickBot="1">
      <c r="B28" s="637"/>
      <c r="C28" s="638"/>
      <c r="D28" s="638"/>
      <c r="E28" s="665"/>
      <c r="F28" s="638"/>
      <c r="G28" s="638"/>
      <c r="H28" s="645"/>
      <c r="I28" s="646"/>
      <c r="J28" s="662"/>
      <c r="K28" s="650"/>
      <c r="L28" s="649"/>
      <c r="M28" s="650"/>
    </row>
    <row r="29" spans="1:13" ht="25.5" customHeight="1">
      <c r="B29" s="635" t="s">
        <v>28</v>
      </c>
      <c r="C29" s="636"/>
      <c r="D29" s="636"/>
      <c r="E29" s="659" t="s">
        <v>451</v>
      </c>
      <c r="F29" s="636"/>
      <c r="G29" s="636"/>
      <c r="H29" s="611" t="s">
        <v>32</v>
      </c>
      <c r="I29" s="615"/>
      <c r="J29" s="613" t="s">
        <v>413</v>
      </c>
      <c r="K29" s="615"/>
      <c r="L29" s="613" t="s">
        <v>33</v>
      </c>
      <c r="M29" s="617"/>
    </row>
    <row r="30" spans="1:13" ht="25.5" customHeight="1" thickBot="1">
      <c r="B30" s="637"/>
      <c r="C30" s="638"/>
      <c r="D30" s="638"/>
      <c r="E30" s="665"/>
      <c r="F30" s="638"/>
      <c r="G30" s="638"/>
      <c r="H30" s="612"/>
      <c r="I30" s="616"/>
      <c r="J30" s="614"/>
      <c r="K30" s="616"/>
      <c r="L30" s="614"/>
      <c r="M30" s="618"/>
    </row>
    <row r="31" spans="1:13" ht="25.5" customHeight="1">
      <c r="B31" s="635" t="s">
        <v>29</v>
      </c>
      <c r="C31" s="636"/>
      <c r="D31" s="636"/>
      <c r="E31" s="659" t="s">
        <v>30</v>
      </c>
      <c r="F31" s="636"/>
      <c r="G31" s="636"/>
      <c r="H31" s="137" t="s">
        <v>34</v>
      </c>
      <c r="I31" s="138"/>
      <c r="J31" s="624" t="s">
        <v>36</v>
      </c>
      <c r="K31" s="626"/>
      <c r="L31" s="366" t="s">
        <v>35</v>
      </c>
      <c r="M31" s="135"/>
    </row>
    <row r="32" spans="1:13" ht="25.5" customHeight="1">
      <c r="B32" s="637"/>
      <c r="C32" s="638"/>
      <c r="D32" s="638"/>
      <c r="E32" s="665"/>
      <c r="F32" s="638"/>
      <c r="G32" s="638"/>
      <c r="H32" s="289" t="str">
        <f>IF(I31="Y", "Confirm the previous corrections are still in place","")</f>
        <v/>
      </c>
      <c r="I32" s="289"/>
      <c r="J32" s="625"/>
      <c r="K32" s="627"/>
      <c r="L32" s="134"/>
      <c r="M32" s="136"/>
    </row>
    <row r="33" spans="2:13" ht="26.25" customHeight="1">
      <c r="B33" s="635" t="s">
        <v>31</v>
      </c>
      <c r="C33" s="636"/>
      <c r="D33" s="636"/>
      <c r="E33" s="659" t="s">
        <v>452</v>
      </c>
      <c r="F33" s="636"/>
      <c r="G33" s="636"/>
      <c r="H33" s="632" t="s">
        <v>143</v>
      </c>
      <c r="I33" s="633"/>
      <c r="J33" s="633"/>
      <c r="K33" s="633"/>
      <c r="L33" s="633"/>
      <c r="M33" s="634"/>
    </row>
    <row r="34" spans="2:13" ht="26.25" customHeight="1" thickBot="1">
      <c r="B34" s="663"/>
      <c r="C34" s="664"/>
      <c r="D34" s="664"/>
      <c r="E34" s="666"/>
      <c r="F34" s="664"/>
      <c r="G34" s="664"/>
      <c r="H34" s="621"/>
      <c r="I34" s="622"/>
      <c r="J34" s="622"/>
      <c r="K34" s="622"/>
      <c r="L34" s="622"/>
      <c r="M34" s="623"/>
    </row>
    <row r="35" spans="2:13">
      <c r="B35" s="132"/>
      <c r="C35" s="2"/>
      <c r="D35" s="2"/>
      <c r="E35" s="2"/>
      <c r="F35" s="2"/>
      <c r="G35" s="2"/>
      <c r="H35" s="2"/>
      <c r="I35" s="2"/>
      <c r="J35" s="2"/>
      <c r="K35" s="2"/>
      <c r="L35" s="2"/>
      <c r="M35" s="2"/>
    </row>
    <row r="36" spans="2:13">
      <c r="B36" s="2"/>
      <c r="C36" s="146" t="s">
        <v>171</v>
      </c>
      <c r="D36" s="146"/>
      <c r="E36" s="147"/>
      <c r="F36" s="365" t="s">
        <v>286</v>
      </c>
      <c r="G36" s="2"/>
      <c r="H36" s="2"/>
      <c r="I36" s="2"/>
      <c r="J36" s="2"/>
      <c r="K36" s="2"/>
      <c r="L36" s="2"/>
      <c r="M36" s="2"/>
    </row>
    <row r="37" spans="2:13" ht="16.5" thickBot="1"/>
    <row r="38" spans="2:13" ht="16.5" thickBot="1">
      <c r="B38" s="145" t="s">
        <v>170</v>
      </c>
      <c r="C38" s="142" t="s">
        <v>144</v>
      </c>
      <c r="D38" s="143"/>
      <c r="E38" s="143"/>
      <c r="F38" s="143"/>
      <c r="G38" s="142" t="s">
        <v>145</v>
      </c>
      <c r="H38" s="143"/>
      <c r="I38" s="143"/>
      <c r="J38" s="144"/>
    </row>
    <row r="39" spans="2:13" ht="38.25" customHeight="1">
      <c r="B39" s="606" t="s">
        <v>146</v>
      </c>
      <c r="C39" s="608" t="s">
        <v>154</v>
      </c>
      <c r="D39" s="609"/>
      <c r="E39" s="603" t="str">
        <f>IF(ISBLANK(C5),"",C5)</f>
        <v/>
      </c>
      <c r="F39" s="604"/>
      <c r="G39" s="595" t="s">
        <v>153</v>
      </c>
      <c r="H39" s="596"/>
      <c r="I39" s="619"/>
      <c r="J39" s="620"/>
    </row>
    <row r="40" spans="2:13" ht="30.75" customHeight="1">
      <c r="B40" s="607"/>
      <c r="C40" s="591" t="s">
        <v>147</v>
      </c>
      <c r="D40" s="592"/>
      <c r="E40" s="581">
        <f>B22</f>
        <v>0</v>
      </c>
      <c r="F40" s="582"/>
      <c r="G40" s="597" t="s">
        <v>155</v>
      </c>
      <c r="H40" s="598"/>
      <c r="I40" s="585"/>
      <c r="J40" s="586"/>
    </row>
    <row r="41" spans="2:13" ht="30.75" customHeight="1">
      <c r="B41" s="606" t="s">
        <v>148</v>
      </c>
      <c r="C41" s="591" t="s">
        <v>156</v>
      </c>
      <c r="D41" s="592"/>
      <c r="E41" s="581">
        <f>B30</f>
        <v>0</v>
      </c>
      <c r="F41" s="582"/>
      <c r="G41" s="597" t="s">
        <v>157</v>
      </c>
      <c r="H41" s="598"/>
      <c r="I41" s="585"/>
      <c r="J41" s="586"/>
    </row>
    <row r="42" spans="2:13" ht="31.5" customHeight="1">
      <c r="B42" s="607"/>
      <c r="C42" s="591" t="s">
        <v>149</v>
      </c>
      <c r="D42" s="592"/>
      <c r="E42" s="581"/>
      <c r="F42" s="610"/>
      <c r="G42" s="597" t="s">
        <v>158</v>
      </c>
      <c r="H42" s="598"/>
      <c r="I42" s="585"/>
      <c r="J42" s="586"/>
    </row>
    <row r="43" spans="2:13">
      <c r="B43" s="139" t="s">
        <v>169</v>
      </c>
      <c r="C43" s="591" t="s">
        <v>453</v>
      </c>
      <c r="D43" s="592"/>
      <c r="E43" s="581">
        <f>B26</f>
        <v>0</v>
      </c>
      <c r="F43" s="582"/>
      <c r="G43" s="599"/>
      <c r="H43" s="600"/>
      <c r="I43" s="587"/>
      <c r="J43" s="588"/>
    </row>
    <row r="44" spans="2:13">
      <c r="B44" s="605" t="s">
        <v>150</v>
      </c>
      <c r="C44" s="591" t="s">
        <v>159</v>
      </c>
      <c r="D44" s="592"/>
      <c r="E44" s="581">
        <f>B28</f>
        <v>0</v>
      </c>
      <c r="F44" s="582"/>
      <c r="G44" s="597" t="s">
        <v>161</v>
      </c>
      <c r="H44" s="598"/>
      <c r="I44" s="585"/>
      <c r="J44" s="586"/>
    </row>
    <row r="45" spans="2:13">
      <c r="B45" s="605"/>
      <c r="C45" s="591" t="s">
        <v>160</v>
      </c>
      <c r="D45" s="592"/>
      <c r="E45" s="581"/>
      <c r="F45" s="582"/>
      <c r="G45" s="597" t="s">
        <v>162</v>
      </c>
      <c r="H45" s="598"/>
      <c r="I45" s="585"/>
      <c r="J45" s="586"/>
    </row>
    <row r="46" spans="2:13">
      <c r="B46" s="140" t="s">
        <v>163</v>
      </c>
      <c r="C46" s="591" t="s">
        <v>164</v>
      </c>
      <c r="D46" s="592"/>
      <c r="E46" s="581">
        <f>B24</f>
        <v>0</v>
      </c>
      <c r="F46" s="582"/>
      <c r="G46" s="599"/>
      <c r="H46" s="600"/>
      <c r="I46" s="587"/>
      <c r="J46" s="588"/>
    </row>
    <row r="47" spans="2:13">
      <c r="B47" s="140" t="s">
        <v>165</v>
      </c>
      <c r="C47" s="591" t="s">
        <v>166</v>
      </c>
      <c r="D47" s="592"/>
      <c r="E47" s="581">
        <f>B34</f>
        <v>0</v>
      </c>
      <c r="F47" s="582"/>
      <c r="G47" s="597" t="s">
        <v>151</v>
      </c>
      <c r="H47" s="598"/>
      <c r="I47" s="585"/>
      <c r="J47" s="586"/>
    </row>
    <row r="48" spans="2:13" ht="16.5" thickBot="1">
      <c r="B48" s="141" t="s">
        <v>167</v>
      </c>
      <c r="C48" s="593" t="s">
        <v>152</v>
      </c>
      <c r="D48" s="594"/>
      <c r="E48" s="583"/>
      <c r="F48" s="584"/>
      <c r="G48" s="601" t="s">
        <v>168</v>
      </c>
      <c r="H48" s="602"/>
      <c r="I48" s="589"/>
      <c r="J48" s="590"/>
    </row>
  </sheetData>
  <sheetProtection sheet="1" formatRows="0" selectLockedCells="1"/>
  <mergeCells count="94">
    <mergeCell ref="J21:K28"/>
    <mergeCell ref="B34:D34"/>
    <mergeCell ref="E22:G22"/>
    <mergeCell ref="E24:G24"/>
    <mergeCell ref="E26:G26"/>
    <mergeCell ref="E28:G28"/>
    <mergeCell ref="E30:G30"/>
    <mergeCell ref="E32:G32"/>
    <mergeCell ref="E34:G34"/>
    <mergeCell ref="E29:G29"/>
    <mergeCell ref="E31:G31"/>
    <mergeCell ref="E33:G33"/>
    <mergeCell ref="B22:D22"/>
    <mergeCell ref="B28:D28"/>
    <mergeCell ref="B30:D30"/>
    <mergeCell ref="B20:D20"/>
    <mergeCell ref="E20:G20"/>
    <mergeCell ref="B23:D23"/>
    <mergeCell ref="B25:D25"/>
    <mergeCell ref="B27:D27"/>
    <mergeCell ref="E21:G21"/>
    <mergeCell ref="E23:G23"/>
    <mergeCell ref="E25:G25"/>
    <mergeCell ref="E27:G27"/>
    <mergeCell ref="B24:D24"/>
    <mergeCell ref="B26:D26"/>
    <mergeCell ref="F12:F16"/>
    <mergeCell ref="I12:I16"/>
    <mergeCell ref="B12:B16"/>
    <mergeCell ref="H33:M33"/>
    <mergeCell ref="B31:D31"/>
    <mergeCell ref="B33:D33"/>
    <mergeCell ref="B32:D32"/>
    <mergeCell ref="C12:C16"/>
    <mergeCell ref="B19:M19"/>
    <mergeCell ref="H20:I20"/>
    <mergeCell ref="L20:M20"/>
    <mergeCell ref="J20:K20"/>
    <mergeCell ref="H21:I28"/>
    <mergeCell ref="L21:M28"/>
    <mergeCell ref="B21:D21"/>
    <mergeCell ref="B29:D29"/>
    <mergeCell ref="L29:L30"/>
    <mergeCell ref="I29:I30"/>
    <mergeCell ref="K29:K30"/>
    <mergeCell ref="M29:M30"/>
    <mergeCell ref="I39:J39"/>
    <mergeCell ref="H34:M34"/>
    <mergeCell ref="J31:J32"/>
    <mergeCell ref="K31:K32"/>
    <mergeCell ref="E42:F42"/>
    <mergeCell ref="E43:F43"/>
    <mergeCell ref="E44:F44"/>
    <mergeCell ref="H29:H30"/>
    <mergeCell ref="J29:J30"/>
    <mergeCell ref="I40:J40"/>
    <mergeCell ref="I41:J41"/>
    <mergeCell ref="I42:J42"/>
    <mergeCell ref="I43:J43"/>
    <mergeCell ref="I44:J44"/>
    <mergeCell ref="B44:B45"/>
    <mergeCell ref="B39:B40"/>
    <mergeCell ref="B41:B42"/>
    <mergeCell ref="C39:D39"/>
    <mergeCell ref="C40:D40"/>
    <mergeCell ref="C41:D41"/>
    <mergeCell ref="C42:D42"/>
    <mergeCell ref="C43:D43"/>
    <mergeCell ref="C44:D44"/>
    <mergeCell ref="C45:D45"/>
    <mergeCell ref="C46:D46"/>
    <mergeCell ref="C47:D47"/>
    <mergeCell ref="C48:D48"/>
    <mergeCell ref="G39:H39"/>
    <mergeCell ref="G40:H40"/>
    <mergeCell ref="G41:H41"/>
    <mergeCell ref="G42:H42"/>
    <mergeCell ref="G43:H43"/>
    <mergeCell ref="G44:H44"/>
    <mergeCell ref="G45:H45"/>
    <mergeCell ref="G46:H46"/>
    <mergeCell ref="G47:H47"/>
    <mergeCell ref="G48:H48"/>
    <mergeCell ref="E39:F39"/>
    <mergeCell ref="E40:F40"/>
    <mergeCell ref="E41:F41"/>
    <mergeCell ref="E45:F45"/>
    <mergeCell ref="E46:F46"/>
    <mergeCell ref="E47:F47"/>
    <mergeCell ref="E48:F48"/>
    <mergeCell ref="I45:J45"/>
    <mergeCell ref="I46:J46"/>
    <mergeCell ref="I47:J47"/>
    <mergeCell ref="I48:J48"/>
  </mergeCells>
  <conditionalFormatting sqref="A38:J48">
    <cfRule type="expression" dxfId="25" priority="8">
      <formula>$F$36="NO"</formula>
    </cfRule>
  </conditionalFormatting>
  <conditionalFormatting sqref="E13:E15">
    <cfRule type="expression" dxfId="24" priority="5">
      <formula>AND(NOT(ISNUMBER($E13)),NOT(ISBLANK($E13)))</formula>
    </cfRule>
  </conditionalFormatting>
  <conditionalFormatting sqref="H13:H15">
    <cfRule type="expression" dxfId="23" priority="1">
      <formula>AND(NOT(ISNUMBER($H13)),NOT(ISBLANK($H13)))</formula>
    </cfRule>
  </conditionalFormatting>
  <conditionalFormatting sqref="I39:I48">
    <cfRule type="expression" dxfId="22" priority="6">
      <formula>$F$36="NO"</formula>
    </cfRule>
  </conditionalFormatting>
  <conditionalFormatting sqref="K13:K15">
    <cfRule type="expression" dxfId="21" priority="2">
      <formula>AND(NOT(ISNUMBER($K13)),NOT(ISBLANK($K13)))</formula>
    </cfRule>
  </conditionalFormatting>
  <dataValidations disablePrompts="1" count="3">
    <dataValidation type="list" allowBlank="1" showInputMessage="1" showErrorMessage="1" sqref="I31:I32" xr:uid="{42E0B539-28A2-4901-9501-257CFCF1C9BE}">
      <formula1>"Y, N"</formula1>
    </dataValidation>
    <dataValidation type="list" allowBlank="1" showInputMessage="1" showErrorMessage="1" sqref="M31" xr:uid="{55470098-9CCC-46E4-8ED5-DEC61166D246}">
      <formula1>"None, IC, SC, CC"</formula1>
    </dataValidation>
    <dataValidation type="list" allowBlank="1" showInputMessage="1" showErrorMessage="1" sqref="F36" xr:uid="{78404D2E-4ADD-4242-A538-DDFF98796F3E}">
      <formula1>"YES, NO"</formula1>
    </dataValidation>
  </dataValidations>
  <printOptions horizontalCentered="1"/>
  <pageMargins left="0.196850393700787" right="0.196850393700787" top="0.196850393700787" bottom="0.59055118110236204" header="0" footer="0.196850393700787"/>
  <pageSetup paperSize="9" scale="43" fitToHeight="0" orientation="landscape" r:id="rId1"/>
  <headerFooter alignWithMargins="0">
    <oddFooter>&amp;L&amp;8AE-LOS-FR-01-E / Rev.12.0
(01-Oct-2025)&amp;C&amp;"Calibri,Regular"&amp;8&amp;K000000Adient plc
Proprietary and Confidential
&amp;1#&amp;10Adient – INTERNAL&amp;R&amp;8Page &amp;P of &amp;N</oddFooter>
  </headerFooter>
  <rowBreaks count="2" manualBreakCount="2">
    <brk id="49" max="13" man="1"/>
    <brk id="50" max="13"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7E80D-6283-4232-B630-B6FBAEB18BA0}">
  <sheetPr codeName="Sheet5">
    <tabColor rgb="FFBFD732"/>
    <pageSetUpPr fitToPage="1"/>
  </sheetPr>
  <dimension ref="A1:AW38"/>
  <sheetViews>
    <sheetView view="pageBreakPreview" topLeftCell="E17" zoomScale="110" zoomScaleNormal="100" zoomScaleSheetLayoutView="110" workbookViewId="0">
      <selection activeCell="C19" sqref="C19"/>
    </sheetView>
  </sheetViews>
  <sheetFormatPr defaultColWidth="9.140625" defaultRowHeight="15"/>
  <cols>
    <col min="1" max="6" width="9.140625" style="111"/>
    <col min="7" max="13" width="6.85546875" style="111" customWidth="1"/>
    <col min="14" max="14" width="11.5703125" style="111" customWidth="1"/>
    <col min="15" max="15" width="10.5703125" style="111" customWidth="1"/>
    <col min="16" max="16" width="10.7109375" style="111" customWidth="1"/>
    <col min="17" max="17" width="6.85546875" style="111" customWidth="1"/>
    <col min="18" max="18" width="13.7109375" style="111" customWidth="1"/>
    <col min="19" max="45" width="6.85546875" style="111" customWidth="1"/>
    <col min="46" max="46" width="9.5703125" style="111" customWidth="1"/>
    <col min="47" max="48" width="9.140625" style="111"/>
    <col min="49" max="49" width="135.42578125" style="252" customWidth="1"/>
    <col min="50" max="16384" width="9.140625" style="111"/>
  </cols>
  <sheetData>
    <row r="1" spans="1:49" ht="18.75" customHeight="1" thickBot="1">
      <c r="AW1" s="345" t="str">
        <f>CONCATENATE(
'D3'!B7,"---&gt;",'D3'!G7,"; Date started: ",IF('D3'!N7="","NA",TEXT('D3'!N7,"dd/mm/yyy")),". Quantity checked: ",IF('D3'!P7="","0",'D3'!P7),"; ===&gt; ",IF('D3'!Q7&lt;&gt;"",'D3'!Q7,"0")," found NOK.", CHAR(10),
'D3'!B8,"---&gt;",'D3'!G8,"; Date started: ",IF('D3'!N8="","NA",TEXT('D3'!N8,"dd/mm/yyy")),". Quantity checked: ",IF('D3'!P8="","0",'D3'!P8),"; ===&gt; ",IF('D3'!Q8&lt;&gt;"",'D3'!Q8,"0")," found NOK.", CHAR(10),
'D3'!B9,"---&gt;",'D3'!G9,"; Date started: ",IF('D3'!N9="","NA",TEXT('D3'!N9,"dd/mm/yyy")),". Quantity checked: ",IF('D3'!P9="","0",'D3'!P9),"; ===&gt; ",IF('D3'!Q9&lt;&gt;"",'D3'!Q9,"0")," found NOK.", CHAR(10),
'D3'!B10,"---&gt;",'D3'!G10,"; Date started: ",IF('D3'!N10="","NA",TEXT('D3'!N10,"dd/mm/yyy")),". Quantity checked: ",IF('D3'!P10="","0",'D3'!P10),"; ===&gt; ",IF('D3'!Q10&lt;&gt;"",'D3'!Q10,"0")," found NOK.", CHAR(10),
'D3'!B11,"---&gt;",'D3'!G11,"; Date started: ",IF('D3'!N11="","NA",'D3'!N11),". Quantity checked: ",IF('D3'!P11="","0",'D3'!P11),"; ===&gt; ",IF('D3'!Q11&lt;&gt;"",'D3'!Q11,"0")," found NOK.", CHAR(10),
'D3'!B12,"---&gt;",'D3'!G12,"; Date started: ",IF('D3'!N12="","NA",'D3'!N12),". Quantity checked: ",IF('D3'!P12="","0",'D3'!P12),"; ===&gt; ",IF('D3'!Q12&lt;&gt;"",'D3'!Q12,"0")," found NOK.", CHAR(10),
'D3'!B13,"---&gt;",'D3'!G13,"; Date started: ",IF('D3'!N13="","NA",'D3'!N13),". Quantity checked: ",IF('D3'!P13="","0",'D3'!P13),"; ===&gt; ",IF('D3'!Q13&lt;&gt;"",'D3'!Q13,"0")," found NOK.", CHAR(10)
)</f>
        <v xml:space="preserve">RAW MATERIAL---&gt;; Date started: NA. Quantity checked: 0; ===&gt; 0 found NOK.
MATERIAL IN PROCESS---&gt;; Date started: NA. Quantity checked: 0; ===&gt; 0 found NOK.
REWORK AND QUALITY HOLD AREAS---&gt;; Date started: NA. Quantity checked: 0; ===&gt; 0 found NOK.
FINISHED GOODS - Storage at plant---&gt;; Date started: NA. Quantity checked: 0; ===&gt; 0 found NOK.
FINISHED GOODS - IN TRANSIT---&gt;; Date started: NA. Quantity checked: 0; ===&gt; 0 found NOK.
FINISHED GOODS - remote locations---&gt;; Date started: NA. Quantity checked: 0; ===&gt; 0 found NOK.
FINISHED GOODS - CUSTOMER---&gt;; Date started: NA. Quantity checked: 0; ===&gt; 0 found NOK.
</v>
      </c>
    </row>
    <row r="2" spans="1:49" s="3" customFormat="1" ht="36" customHeight="1" thickBot="1">
      <c r="A2" s="78"/>
      <c r="B2" s="79" t="s">
        <v>212</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W2" s="225" t="str">
        <f>CONCATENATE('D3'!T5," ",TEXT('D3'!Y5,"dd/mm/yyy"),CHAR(10),'D3'!T6," ",'D3'!Y6,CHAR(10),'D3'!T7," ",,TEXT('D3'!Y7,"dd/mm/yyy"))</f>
        <v>Date (when all containments finished):  00/01/1900
Production traceability:  
Delivery note / date:  00/01/1900</v>
      </c>
    </row>
    <row r="3" spans="1:49">
      <c r="AF3" s="367"/>
      <c r="AG3" s="367"/>
      <c r="AH3" s="367"/>
      <c r="AI3" s="367"/>
      <c r="AJ3" s="367"/>
      <c r="AK3" s="367"/>
      <c r="AL3" s="367"/>
      <c r="AM3" s="367"/>
      <c r="AN3" s="367"/>
      <c r="AO3" s="367"/>
      <c r="AP3" s="367"/>
      <c r="AQ3" s="367"/>
      <c r="AR3" s="367"/>
      <c r="AS3" s="367"/>
      <c r="AT3" s="367"/>
    </row>
    <row r="4" spans="1:49" ht="16.5" customHeight="1" thickBot="1">
      <c r="B4" s="673" t="s">
        <v>172</v>
      </c>
      <c r="C4" s="674"/>
      <c r="D4" s="674"/>
      <c r="E4" s="674"/>
      <c r="F4" s="674"/>
      <c r="G4" s="674"/>
      <c r="H4" s="674"/>
      <c r="I4" s="674"/>
      <c r="J4" s="674"/>
      <c r="K4" s="674"/>
      <c r="L4" s="674"/>
      <c r="M4" s="674"/>
      <c r="N4" s="674"/>
      <c r="O4" s="674"/>
      <c r="P4" s="674"/>
      <c r="Q4" s="674"/>
      <c r="R4" s="674"/>
      <c r="T4" s="701" t="s">
        <v>192</v>
      </c>
      <c r="U4" s="702"/>
      <c r="V4" s="702"/>
      <c r="W4" s="702"/>
      <c r="X4" s="702"/>
      <c r="Y4" s="702"/>
      <c r="Z4" s="702"/>
      <c r="AA4" s="702"/>
      <c r="AB4" s="702"/>
      <c r="AC4" s="702"/>
      <c r="AD4" s="702"/>
      <c r="AF4" s="701" t="s">
        <v>354</v>
      </c>
      <c r="AG4" s="702"/>
      <c r="AH4" s="702"/>
      <c r="AI4" s="702"/>
      <c r="AJ4" s="702"/>
      <c r="AK4" s="702"/>
      <c r="AL4" s="702"/>
      <c r="AM4" s="702"/>
      <c r="AN4" s="702"/>
      <c r="AO4" s="702"/>
      <c r="AP4" s="702"/>
      <c r="AQ4" s="368"/>
      <c r="AR4" s="368"/>
      <c r="AS4" s="368"/>
      <c r="AT4" s="368"/>
    </row>
    <row r="5" spans="1:49" ht="16.5" customHeight="1">
      <c r="B5" s="746" t="s">
        <v>175</v>
      </c>
      <c r="C5" s="747"/>
      <c r="D5" s="747"/>
      <c r="E5" s="747"/>
      <c r="F5" s="748"/>
      <c r="G5" s="752" t="s">
        <v>176</v>
      </c>
      <c r="H5" s="747"/>
      <c r="I5" s="747"/>
      <c r="J5" s="747"/>
      <c r="K5" s="747"/>
      <c r="L5" s="747"/>
      <c r="M5" s="747"/>
      <c r="N5" s="718" t="s">
        <v>177</v>
      </c>
      <c r="O5" s="718" t="s">
        <v>178</v>
      </c>
      <c r="P5" s="718" t="s">
        <v>179</v>
      </c>
      <c r="Q5" s="718" t="s">
        <v>180</v>
      </c>
      <c r="R5" s="716" t="s">
        <v>278</v>
      </c>
      <c r="T5" s="703" t="s">
        <v>194</v>
      </c>
      <c r="U5" s="704"/>
      <c r="V5" s="704"/>
      <c r="W5" s="704"/>
      <c r="X5" s="705"/>
      <c r="Y5" s="695"/>
      <c r="Z5" s="695"/>
      <c r="AA5" s="695"/>
      <c r="AB5" s="695"/>
      <c r="AC5" s="695"/>
      <c r="AD5" s="696"/>
      <c r="AF5" s="367"/>
      <c r="AG5" s="367"/>
      <c r="AH5" s="367"/>
      <c r="AI5" s="367"/>
      <c r="AJ5" s="367"/>
      <c r="AK5" s="367"/>
      <c r="AL5" s="367"/>
      <c r="AM5" s="367"/>
      <c r="AN5" s="367"/>
      <c r="AO5" s="367"/>
      <c r="AP5" s="367"/>
      <c r="AQ5" s="367"/>
      <c r="AR5" s="367"/>
      <c r="AS5" s="367"/>
      <c r="AT5" s="367"/>
    </row>
    <row r="6" spans="1:49" ht="16.5" customHeight="1" thickBot="1">
      <c r="B6" s="749"/>
      <c r="C6" s="750"/>
      <c r="D6" s="750"/>
      <c r="E6" s="750"/>
      <c r="F6" s="751"/>
      <c r="G6" s="753"/>
      <c r="H6" s="750"/>
      <c r="I6" s="750"/>
      <c r="J6" s="750"/>
      <c r="K6" s="750"/>
      <c r="L6" s="750"/>
      <c r="M6" s="750"/>
      <c r="N6" s="719"/>
      <c r="O6" s="719"/>
      <c r="P6" s="719"/>
      <c r="Q6" s="719"/>
      <c r="R6" s="717"/>
      <c r="T6" s="675" t="s">
        <v>196</v>
      </c>
      <c r="U6" s="676"/>
      <c r="V6" s="676"/>
      <c r="W6" s="676"/>
      <c r="X6" s="706"/>
      <c r="Y6" s="697"/>
      <c r="Z6" s="697"/>
      <c r="AA6" s="697"/>
      <c r="AB6" s="697"/>
      <c r="AC6" s="697"/>
      <c r="AD6" s="698"/>
      <c r="AF6" s="367"/>
      <c r="AG6" s="367"/>
      <c r="AH6" s="367"/>
      <c r="AI6" s="367"/>
      <c r="AJ6" s="367"/>
      <c r="AK6" s="367"/>
      <c r="AL6" s="367"/>
      <c r="AM6" s="367"/>
      <c r="AN6" s="367"/>
      <c r="AO6" s="367"/>
      <c r="AP6" s="367"/>
      <c r="AQ6" s="367"/>
      <c r="AR6" s="367"/>
      <c r="AS6" s="367"/>
      <c r="AT6" s="367"/>
    </row>
    <row r="7" spans="1:49" ht="16.5" customHeight="1" thickBot="1">
      <c r="B7" s="754" t="s">
        <v>187</v>
      </c>
      <c r="C7" s="755"/>
      <c r="D7" s="755"/>
      <c r="E7" s="755"/>
      <c r="F7" s="756"/>
      <c r="G7" s="757"/>
      <c r="H7" s="758"/>
      <c r="I7" s="758"/>
      <c r="J7" s="758"/>
      <c r="K7" s="758"/>
      <c r="L7" s="758"/>
      <c r="M7" s="758"/>
      <c r="N7" s="169"/>
      <c r="O7" s="170"/>
      <c r="P7" s="170"/>
      <c r="Q7" s="170"/>
      <c r="R7" s="217"/>
      <c r="T7" s="678" t="s">
        <v>199</v>
      </c>
      <c r="U7" s="679"/>
      <c r="V7" s="679"/>
      <c r="W7" s="679"/>
      <c r="X7" s="723"/>
      <c r="Y7" s="699"/>
      <c r="Z7" s="699"/>
      <c r="AA7" s="699"/>
      <c r="AB7" s="699"/>
      <c r="AC7" s="699"/>
      <c r="AD7" s="700"/>
      <c r="AF7" s="369" t="s">
        <v>355</v>
      </c>
      <c r="AG7" s="369"/>
      <c r="AH7" s="369"/>
      <c r="AI7" s="369"/>
      <c r="AJ7" s="671" t="s">
        <v>356</v>
      </c>
      <c r="AK7" s="672"/>
      <c r="AL7" s="672"/>
      <c r="AM7" s="672" t="s">
        <v>357</v>
      </c>
      <c r="AN7" s="672"/>
      <c r="AO7" s="672"/>
      <c r="AP7" s="672"/>
      <c r="AQ7" s="672" t="s">
        <v>358</v>
      </c>
      <c r="AR7" s="672"/>
      <c r="AS7" s="370" t="s">
        <v>360</v>
      </c>
      <c r="AT7" s="371"/>
    </row>
    <row r="8" spans="1:49" ht="16.5" customHeight="1" thickBot="1">
      <c r="B8" s="741" t="s">
        <v>189</v>
      </c>
      <c r="C8" s="742"/>
      <c r="D8" s="742"/>
      <c r="E8" s="742"/>
      <c r="F8" s="743"/>
      <c r="G8" s="724"/>
      <c r="H8" s="725"/>
      <c r="I8" s="725"/>
      <c r="J8" s="725"/>
      <c r="K8" s="725"/>
      <c r="L8" s="725"/>
      <c r="M8" s="725"/>
      <c r="N8" s="161"/>
      <c r="O8" s="162"/>
      <c r="P8" s="162"/>
      <c r="Q8" s="162"/>
      <c r="R8" s="218"/>
      <c r="T8" s="159"/>
      <c r="U8" s="159"/>
      <c r="V8" s="159"/>
      <c r="W8" s="159"/>
      <c r="X8" s="159"/>
      <c r="Y8" s="160"/>
      <c r="Z8" s="160"/>
      <c r="AA8" s="160"/>
      <c r="AB8" s="160"/>
      <c r="AC8" s="160"/>
      <c r="AD8" s="160"/>
      <c r="AF8" s="367"/>
      <c r="AG8" s="367"/>
      <c r="AH8" s="367"/>
      <c r="AI8" s="367"/>
      <c r="AJ8" s="667"/>
      <c r="AK8" s="668"/>
      <c r="AL8" s="668"/>
      <c r="AM8" s="668"/>
      <c r="AN8" s="668"/>
      <c r="AO8" s="668"/>
      <c r="AP8" s="668"/>
      <c r="AQ8" s="668"/>
      <c r="AR8" s="668"/>
      <c r="AS8" s="669"/>
      <c r="AT8" s="670"/>
    </row>
    <row r="9" spans="1:49" ht="16.5" customHeight="1" thickBot="1">
      <c r="B9" s="741" t="s">
        <v>191</v>
      </c>
      <c r="C9" s="742"/>
      <c r="D9" s="742"/>
      <c r="E9" s="742"/>
      <c r="F9" s="743"/>
      <c r="G9" s="724"/>
      <c r="H9" s="725"/>
      <c r="I9" s="725"/>
      <c r="J9" s="725"/>
      <c r="K9" s="725"/>
      <c r="L9" s="725"/>
      <c r="M9" s="725"/>
      <c r="N9" s="161"/>
      <c r="O9" s="162"/>
      <c r="P9" s="162"/>
      <c r="Q9" s="162"/>
      <c r="R9" s="218"/>
      <c r="T9" s="735" t="s">
        <v>203</v>
      </c>
      <c r="U9" s="736"/>
      <c r="V9" s="736"/>
      <c r="W9" s="736"/>
      <c r="X9" s="737"/>
      <c r="Y9" s="713"/>
      <c r="Z9" s="714"/>
      <c r="AA9" s="714"/>
      <c r="AB9" s="714"/>
      <c r="AC9" s="714"/>
      <c r="AD9" s="715"/>
      <c r="AF9" s="367"/>
      <c r="AG9" s="367"/>
      <c r="AH9" s="367"/>
      <c r="AI9" s="367"/>
      <c r="AJ9" s="667"/>
      <c r="AK9" s="668"/>
      <c r="AL9" s="668"/>
      <c r="AM9" s="668"/>
      <c r="AN9" s="668"/>
      <c r="AO9" s="668"/>
      <c r="AP9" s="668"/>
      <c r="AQ9" s="668"/>
      <c r="AR9" s="668"/>
      <c r="AS9" s="669"/>
      <c r="AT9" s="670"/>
    </row>
    <row r="10" spans="1:49" ht="16.5" customHeight="1" thickBot="1">
      <c r="B10" s="741" t="s">
        <v>193</v>
      </c>
      <c r="C10" s="742"/>
      <c r="D10" s="742"/>
      <c r="E10" s="742"/>
      <c r="F10" s="743"/>
      <c r="G10" s="724"/>
      <c r="H10" s="725"/>
      <c r="I10" s="725"/>
      <c r="J10" s="725"/>
      <c r="K10" s="725"/>
      <c r="L10" s="725"/>
      <c r="M10" s="725"/>
      <c r="N10" s="161"/>
      <c r="O10" s="162"/>
      <c r="P10" s="162"/>
      <c r="Q10" s="162"/>
      <c r="R10" s="218"/>
      <c r="T10" s="159"/>
      <c r="U10" s="159"/>
      <c r="V10" s="159"/>
      <c r="W10" s="159"/>
      <c r="X10" s="159"/>
      <c r="Y10" s="160"/>
      <c r="Z10" s="160"/>
      <c r="AA10" s="160"/>
      <c r="AB10" s="160"/>
      <c r="AC10" s="160"/>
      <c r="AD10" s="160"/>
      <c r="AF10" s="367"/>
      <c r="AG10" s="367"/>
      <c r="AH10" s="367"/>
      <c r="AI10" s="367"/>
      <c r="AJ10" s="667"/>
      <c r="AK10" s="668"/>
      <c r="AL10" s="668"/>
      <c r="AM10" s="668"/>
      <c r="AN10" s="668"/>
      <c r="AO10" s="668"/>
      <c r="AP10" s="668"/>
      <c r="AQ10" s="668"/>
      <c r="AR10" s="668"/>
      <c r="AS10" s="669"/>
      <c r="AT10" s="670"/>
    </row>
    <row r="11" spans="1:49" ht="16.5" customHeight="1" thickBot="1">
      <c r="B11" s="741" t="s">
        <v>195</v>
      </c>
      <c r="C11" s="742"/>
      <c r="D11" s="742"/>
      <c r="E11" s="742"/>
      <c r="F11" s="743"/>
      <c r="G11" s="724"/>
      <c r="H11" s="725"/>
      <c r="I11" s="725"/>
      <c r="J11" s="725"/>
      <c r="K11" s="725"/>
      <c r="L11" s="725"/>
      <c r="M11" s="725"/>
      <c r="N11" s="161"/>
      <c r="O11" s="162"/>
      <c r="P11" s="162"/>
      <c r="Q11" s="162"/>
      <c r="R11" s="218"/>
      <c r="T11" s="726" t="s">
        <v>211</v>
      </c>
      <c r="U11" s="727"/>
      <c r="V11" s="727"/>
      <c r="W11" s="727"/>
      <c r="X11" s="728"/>
      <c r="Y11" s="707"/>
      <c r="Z11" s="707"/>
      <c r="AA11" s="707"/>
      <c r="AB11" s="707"/>
      <c r="AC11" s="707"/>
      <c r="AD11" s="708"/>
      <c r="AF11" s="367"/>
      <c r="AG11" s="367"/>
      <c r="AH11" s="367"/>
      <c r="AI11" s="367"/>
      <c r="AJ11" s="667"/>
      <c r="AK11" s="668"/>
      <c r="AL11" s="668"/>
      <c r="AM11" s="668"/>
      <c r="AN11" s="668"/>
      <c r="AO11" s="668"/>
      <c r="AP11" s="668"/>
      <c r="AQ11" s="668"/>
      <c r="AR11" s="668"/>
      <c r="AS11" s="669"/>
      <c r="AT11" s="670"/>
    </row>
    <row r="12" spans="1:49" ht="16.5" customHeight="1">
      <c r="B12" s="741" t="s">
        <v>198</v>
      </c>
      <c r="C12" s="742"/>
      <c r="D12" s="742"/>
      <c r="E12" s="742"/>
      <c r="F12" s="743"/>
      <c r="G12" s="724"/>
      <c r="H12" s="725"/>
      <c r="I12" s="725"/>
      <c r="J12" s="725"/>
      <c r="K12" s="725"/>
      <c r="L12" s="725"/>
      <c r="M12" s="725"/>
      <c r="N12" s="161"/>
      <c r="O12" s="162"/>
      <c r="P12" s="162"/>
      <c r="Q12" s="162"/>
      <c r="R12" s="218"/>
      <c r="T12" s="729"/>
      <c r="U12" s="730"/>
      <c r="V12" s="730"/>
      <c r="W12" s="730"/>
      <c r="X12" s="731"/>
      <c r="Y12" s="709"/>
      <c r="Z12" s="709"/>
      <c r="AA12" s="709"/>
      <c r="AB12" s="709"/>
      <c r="AC12" s="709"/>
      <c r="AD12" s="710"/>
      <c r="AF12" s="369" t="s">
        <v>359</v>
      </c>
      <c r="AG12" s="369"/>
      <c r="AH12" s="369"/>
      <c r="AI12" s="369"/>
      <c r="AJ12" s="671" t="s">
        <v>356</v>
      </c>
      <c r="AK12" s="672"/>
      <c r="AL12" s="672"/>
      <c r="AM12" s="672" t="s">
        <v>357</v>
      </c>
      <c r="AN12" s="672"/>
      <c r="AO12" s="672"/>
      <c r="AP12" s="672"/>
      <c r="AQ12" s="672" t="s">
        <v>358</v>
      </c>
      <c r="AR12" s="672"/>
      <c r="AS12" s="370" t="s">
        <v>360</v>
      </c>
      <c r="AT12" s="371"/>
    </row>
    <row r="13" spans="1:49" ht="16.5" customHeight="1" thickBot="1">
      <c r="B13" s="741" t="s">
        <v>201</v>
      </c>
      <c r="C13" s="742"/>
      <c r="D13" s="742"/>
      <c r="E13" s="742"/>
      <c r="F13" s="743"/>
      <c r="G13" s="724"/>
      <c r="H13" s="725"/>
      <c r="I13" s="725"/>
      <c r="J13" s="725"/>
      <c r="K13" s="725"/>
      <c r="L13" s="725"/>
      <c r="M13" s="725"/>
      <c r="N13" s="161"/>
      <c r="O13" s="162"/>
      <c r="P13" s="162"/>
      <c r="Q13" s="162"/>
      <c r="R13" s="218"/>
      <c r="T13" s="732"/>
      <c r="U13" s="733"/>
      <c r="V13" s="733"/>
      <c r="W13" s="733"/>
      <c r="X13" s="734"/>
      <c r="Y13" s="711"/>
      <c r="Z13" s="711"/>
      <c r="AA13" s="711"/>
      <c r="AB13" s="711"/>
      <c r="AC13" s="711"/>
      <c r="AD13" s="712"/>
      <c r="AF13" s="367"/>
      <c r="AG13" s="367"/>
      <c r="AH13" s="367"/>
      <c r="AI13" s="367"/>
      <c r="AJ13" s="667"/>
      <c r="AK13" s="668"/>
      <c r="AL13" s="668"/>
      <c r="AM13" s="668"/>
      <c r="AN13" s="668"/>
      <c r="AO13" s="668"/>
      <c r="AP13" s="668"/>
      <c r="AQ13" s="668"/>
      <c r="AR13" s="668"/>
      <c r="AS13" s="669"/>
      <c r="AT13" s="670"/>
    </row>
    <row r="14" spans="1:49" ht="15.75" customHeight="1" thickBot="1">
      <c r="B14" s="738"/>
      <c r="C14" s="739"/>
      <c r="D14" s="739"/>
      <c r="E14" s="739"/>
      <c r="F14" s="740"/>
      <c r="G14" s="724"/>
      <c r="H14" s="725"/>
      <c r="I14" s="725"/>
      <c r="J14" s="725"/>
      <c r="K14" s="725"/>
      <c r="L14" s="725"/>
      <c r="M14" s="725"/>
      <c r="N14" s="161"/>
      <c r="O14" s="162"/>
      <c r="P14" s="162"/>
      <c r="Q14" s="162"/>
      <c r="R14" s="218"/>
      <c r="T14" s="159"/>
      <c r="U14" s="159"/>
      <c r="V14" s="159"/>
      <c r="W14" s="159"/>
      <c r="X14" s="159"/>
      <c r="Y14" s="160"/>
      <c r="Z14" s="160"/>
      <c r="AA14" s="160"/>
      <c r="AB14" s="160"/>
      <c r="AC14" s="160"/>
      <c r="AD14" s="160"/>
      <c r="AF14" s="367"/>
      <c r="AG14" s="367"/>
      <c r="AH14" s="367"/>
      <c r="AI14" s="367"/>
      <c r="AJ14" s="667"/>
      <c r="AK14" s="668"/>
      <c r="AL14" s="668"/>
      <c r="AM14" s="668"/>
      <c r="AN14" s="668"/>
      <c r="AO14" s="668"/>
      <c r="AP14" s="668"/>
      <c r="AQ14" s="668"/>
      <c r="AR14" s="668"/>
      <c r="AS14" s="669"/>
      <c r="AT14" s="670"/>
    </row>
    <row r="15" spans="1:49" ht="15.75">
      <c r="B15" s="738"/>
      <c r="C15" s="739"/>
      <c r="D15" s="739"/>
      <c r="E15" s="739"/>
      <c r="F15" s="740"/>
      <c r="G15" s="724"/>
      <c r="H15" s="725"/>
      <c r="I15" s="725"/>
      <c r="J15" s="725"/>
      <c r="K15" s="725"/>
      <c r="L15" s="725"/>
      <c r="M15" s="725"/>
      <c r="N15" s="161"/>
      <c r="O15" s="162"/>
      <c r="P15" s="162"/>
      <c r="Q15" s="162"/>
      <c r="R15" s="218"/>
      <c r="T15" s="686" t="s">
        <v>204</v>
      </c>
      <c r="U15" s="687"/>
      <c r="V15" s="687"/>
      <c r="W15" s="687"/>
      <c r="X15" s="688"/>
      <c r="Y15" s="693"/>
      <c r="Z15" s="693"/>
      <c r="AA15" s="693"/>
      <c r="AB15" s="693"/>
      <c r="AC15" s="693"/>
      <c r="AD15" s="694"/>
      <c r="AF15" s="367"/>
      <c r="AG15" s="367"/>
      <c r="AH15" s="367"/>
      <c r="AI15" s="367"/>
      <c r="AJ15" s="667"/>
      <c r="AK15" s="668"/>
      <c r="AL15" s="668"/>
      <c r="AM15" s="668"/>
      <c r="AN15" s="668"/>
      <c r="AO15" s="668"/>
      <c r="AP15" s="668"/>
      <c r="AQ15" s="668"/>
      <c r="AR15" s="668"/>
      <c r="AS15" s="669"/>
      <c r="AT15" s="670"/>
    </row>
    <row r="16" spans="1:49" ht="15.75">
      <c r="B16" s="738"/>
      <c r="C16" s="739"/>
      <c r="D16" s="739"/>
      <c r="E16" s="739"/>
      <c r="F16" s="740"/>
      <c r="G16" s="724"/>
      <c r="H16" s="725"/>
      <c r="I16" s="725"/>
      <c r="J16" s="725"/>
      <c r="K16" s="725"/>
      <c r="L16" s="725"/>
      <c r="M16" s="725"/>
      <c r="N16" s="161"/>
      <c r="O16" s="162"/>
      <c r="P16" s="162"/>
      <c r="Q16" s="162"/>
      <c r="R16" s="218"/>
      <c r="T16" s="675" t="s">
        <v>205</v>
      </c>
      <c r="U16" s="676"/>
      <c r="V16" s="676"/>
      <c r="W16" s="676"/>
      <c r="X16" s="677"/>
      <c r="Y16" s="689"/>
      <c r="Z16" s="689"/>
      <c r="AA16" s="689"/>
      <c r="AB16" s="689"/>
      <c r="AC16" s="689"/>
      <c r="AD16" s="690"/>
      <c r="AF16" s="367"/>
      <c r="AG16" s="367"/>
      <c r="AH16" s="367"/>
      <c r="AI16" s="367"/>
      <c r="AJ16" s="667"/>
      <c r="AK16" s="668"/>
      <c r="AL16" s="668"/>
      <c r="AM16" s="668"/>
      <c r="AN16" s="668"/>
      <c r="AO16" s="668"/>
      <c r="AP16" s="668"/>
      <c r="AQ16" s="668"/>
      <c r="AR16" s="668"/>
      <c r="AS16" s="669"/>
      <c r="AT16" s="670"/>
    </row>
    <row r="17" spans="2:49" ht="15.75" customHeight="1">
      <c r="B17" s="738"/>
      <c r="C17" s="739"/>
      <c r="D17" s="739"/>
      <c r="E17" s="739"/>
      <c r="F17" s="740"/>
      <c r="G17" s="724"/>
      <c r="H17" s="725"/>
      <c r="I17" s="725"/>
      <c r="J17" s="725"/>
      <c r="K17" s="725"/>
      <c r="L17" s="725"/>
      <c r="M17" s="725"/>
      <c r="N17" s="161"/>
      <c r="O17" s="162"/>
      <c r="P17" s="162"/>
      <c r="Q17" s="162"/>
      <c r="R17" s="218"/>
      <c r="T17" s="683" t="s">
        <v>208</v>
      </c>
      <c r="U17" s="684"/>
      <c r="V17" s="684"/>
      <c r="W17" s="684"/>
      <c r="X17" s="685"/>
      <c r="Y17" s="681"/>
      <c r="Z17" s="681"/>
      <c r="AA17" s="681"/>
      <c r="AB17" s="681"/>
      <c r="AC17" s="681"/>
      <c r="AD17" s="682"/>
      <c r="AF17" s="367"/>
      <c r="AG17" s="367"/>
      <c r="AH17" s="367"/>
      <c r="AI17" s="367"/>
      <c r="AJ17" s="667"/>
      <c r="AK17" s="668"/>
      <c r="AL17" s="668"/>
      <c r="AM17" s="668"/>
      <c r="AN17" s="668"/>
      <c r="AO17" s="668"/>
      <c r="AP17" s="668"/>
      <c r="AQ17" s="668"/>
      <c r="AR17" s="668"/>
      <c r="AS17" s="669"/>
      <c r="AT17" s="670"/>
    </row>
    <row r="18" spans="2:49" ht="15.75">
      <c r="B18" s="738"/>
      <c r="C18" s="739"/>
      <c r="D18" s="739"/>
      <c r="E18" s="739"/>
      <c r="F18" s="740"/>
      <c r="G18" s="724"/>
      <c r="H18" s="725"/>
      <c r="I18" s="725"/>
      <c r="J18" s="725"/>
      <c r="K18" s="725"/>
      <c r="L18" s="725"/>
      <c r="M18" s="725"/>
      <c r="N18" s="161"/>
      <c r="O18" s="162"/>
      <c r="P18" s="162"/>
      <c r="Q18" s="162"/>
      <c r="R18" s="218"/>
      <c r="T18" s="675" t="s">
        <v>206</v>
      </c>
      <c r="U18" s="676"/>
      <c r="V18" s="676"/>
      <c r="W18" s="676"/>
      <c r="X18" s="676"/>
      <c r="Y18" s="676"/>
      <c r="Z18" s="676"/>
      <c r="AA18" s="677"/>
      <c r="AB18" s="689"/>
      <c r="AC18" s="689"/>
      <c r="AD18" s="690"/>
      <c r="AF18" s="367"/>
      <c r="AG18" s="367"/>
      <c r="AH18" s="367"/>
      <c r="AI18" s="367"/>
      <c r="AJ18" s="667"/>
      <c r="AK18" s="668"/>
      <c r="AL18" s="668"/>
      <c r="AM18" s="668"/>
      <c r="AN18" s="668"/>
      <c r="AO18" s="668"/>
      <c r="AP18" s="668"/>
      <c r="AQ18" s="668"/>
      <c r="AR18" s="668"/>
      <c r="AS18" s="669"/>
      <c r="AT18" s="670"/>
    </row>
    <row r="19" spans="2:49" ht="16.5" thickBot="1">
      <c r="B19" s="738"/>
      <c r="C19" s="739"/>
      <c r="D19" s="739"/>
      <c r="E19" s="739"/>
      <c r="F19" s="740"/>
      <c r="G19" s="724"/>
      <c r="H19" s="725"/>
      <c r="I19" s="725"/>
      <c r="J19" s="725"/>
      <c r="K19" s="725"/>
      <c r="L19" s="725"/>
      <c r="M19" s="725"/>
      <c r="N19" s="161"/>
      <c r="O19" s="162"/>
      <c r="P19" s="162"/>
      <c r="Q19" s="162"/>
      <c r="R19" s="218"/>
      <c r="T19" s="678"/>
      <c r="U19" s="679"/>
      <c r="V19" s="679"/>
      <c r="W19" s="679"/>
      <c r="X19" s="679"/>
      <c r="Y19" s="679"/>
      <c r="Z19" s="679"/>
      <c r="AA19" s="680"/>
      <c r="AB19" s="691"/>
      <c r="AC19" s="691"/>
      <c r="AD19" s="692"/>
      <c r="AF19" s="367"/>
      <c r="AG19" s="367"/>
      <c r="AH19" s="367"/>
      <c r="AI19" s="367"/>
      <c r="AJ19" s="667"/>
      <c r="AK19" s="668"/>
      <c r="AL19" s="668"/>
      <c r="AM19" s="668"/>
      <c r="AN19" s="668"/>
      <c r="AO19" s="668"/>
      <c r="AP19" s="668"/>
      <c r="AQ19" s="668"/>
      <c r="AR19" s="668"/>
      <c r="AS19" s="669"/>
      <c r="AT19" s="670"/>
    </row>
    <row r="20" spans="2:49" ht="16.5" thickBot="1">
      <c r="B20" s="738"/>
      <c r="C20" s="739"/>
      <c r="D20" s="739"/>
      <c r="E20" s="739"/>
      <c r="F20" s="740"/>
      <c r="G20" s="744"/>
      <c r="H20" s="745"/>
      <c r="I20" s="745"/>
      <c r="J20" s="745"/>
      <c r="K20" s="745"/>
      <c r="L20" s="745"/>
      <c r="M20" s="745"/>
      <c r="N20" s="171"/>
      <c r="O20" s="172"/>
      <c r="P20" s="172"/>
      <c r="Q20" s="172"/>
      <c r="R20" s="219"/>
    </row>
    <row r="21" spans="2:49">
      <c r="L21" s="156" t="s">
        <v>178</v>
      </c>
      <c r="O21" s="156">
        <f>SUM(O7:O20)</f>
        <v>0</v>
      </c>
      <c r="R21" s="220"/>
    </row>
    <row r="22" spans="2:49">
      <c r="L22" s="156" t="s">
        <v>209</v>
      </c>
      <c r="O22" s="156">
        <f>SUM(O21-O23)</f>
        <v>0</v>
      </c>
    </row>
    <row r="23" spans="2:49">
      <c r="L23" s="156" t="s">
        <v>181</v>
      </c>
      <c r="O23" s="156">
        <f>SUM(Q7:Q20)</f>
        <v>0</v>
      </c>
    </row>
    <row r="24" spans="2:49" ht="15.75" thickBot="1"/>
    <row r="25" spans="2:49" ht="16.5" thickBot="1">
      <c r="B25" s="148" t="s">
        <v>173</v>
      </c>
      <c r="C25" s="98" t="s">
        <v>174</v>
      </c>
      <c r="D25" s="149"/>
      <c r="E25" s="149"/>
      <c r="F25" s="149"/>
      <c r="G25" s="149"/>
      <c r="H25" s="149"/>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149"/>
      <c r="AO25" s="149"/>
      <c r="AP25" s="149"/>
      <c r="AQ25" s="149"/>
      <c r="AR25" s="149"/>
      <c r="AS25" s="149"/>
      <c r="AT25" s="173"/>
    </row>
    <row r="26" spans="2:49" ht="16.5" thickBot="1">
      <c r="B26" s="150" t="s">
        <v>182</v>
      </c>
      <c r="C26" s="151"/>
      <c r="D26" s="151"/>
      <c r="E26" s="152"/>
      <c r="F26" s="152"/>
      <c r="G26" s="152"/>
      <c r="H26" s="152"/>
      <c r="I26" s="151"/>
      <c r="J26" s="151"/>
      <c r="K26" s="151"/>
      <c r="L26" s="153"/>
      <c r="M26" s="151"/>
      <c r="N26" s="151"/>
      <c r="O26" s="151"/>
      <c r="P26" s="151"/>
      <c r="Q26" s="151"/>
      <c r="R26" s="151"/>
      <c r="S26" s="151"/>
      <c r="T26" s="151" t="s">
        <v>183</v>
      </c>
      <c r="U26" s="151"/>
      <c r="V26" s="151"/>
      <c r="W26" s="151"/>
      <c r="X26" s="151"/>
      <c r="Y26" s="151"/>
      <c r="Z26" s="151"/>
      <c r="AA26" s="151"/>
      <c r="AB26" s="151"/>
      <c r="AC26" s="151"/>
      <c r="AD26" s="151"/>
      <c r="AE26" s="151"/>
      <c r="AF26" s="151"/>
      <c r="AG26" s="151"/>
      <c r="AH26" s="151" t="s">
        <v>184</v>
      </c>
      <c r="AI26" s="151"/>
      <c r="AJ26" s="151"/>
      <c r="AK26" s="151"/>
      <c r="AL26" s="151"/>
      <c r="AM26" s="151"/>
      <c r="AN26" s="151"/>
      <c r="AO26" s="151"/>
      <c r="AP26" s="151"/>
      <c r="AQ26" s="151"/>
      <c r="AR26" s="151"/>
      <c r="AS26" s="151"/>
      <c r="AT26" s="174"/>
    </row>
    <row r="27" spans="2:49" ht="56.25" customHeight="1" thickBot="1">
      <c r="B27" s="720" t="s">
        <v>185</v>
      </c>
      <c r="C27" s="721"/>
      <c r="D27" s="722"/>
      <c r="E27" s="163" t="s">
        <v>210</v>
      </c>
      <c r="F27" s="163" t="s">
        <v>210</v>
      </c>
      <c r="G27" s="163" t="s">
        <v>210</v>
      </c>
      <c r="H27" s="163" t="s">
        <v>210</v>
      </c>
      <c r="I27" s="163" t="s">
        <v>210</v>
      </c>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c r="AP27" s="163"/>
      <c r="AQ27" s="163"/>
      <c r="AR27" s="163"/>
      <c r="AS27" s="163"/>
      <c r="AT27" s="189" t="s">
        <v>186</v>
      </c>
    </row>
    <row r="28" spans="2:49" s="157" customFormat="1" ht="36.75" customHeight="1" thickTop="1" thickBot="1">
      <c r="B28" s="720" t="s">
        <v>188</v>
      </c>
      <c r="C28" s="721"/>
      <c r="D28" s="722"/>
      <c r="E28" s="164">
        <v>2</v>
      </c>
      <c r="F28" s="164">
        <v>2</v>
      </c>
      <c r="G28" s="164">
        <v>2</v>
      </c>
      <c r="H28" s="164">
        <v>2</v>
      </c>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75">
        <f>SUM(E28:AS28)</f>
        <v>8</v>
      </c>
      <c r="AW28" s="253"/>
    </row>
    <row r="29" spans="2:49" s="157" customFormat="1" ht="36.75" customHeight="1" thickTop="1" thickBot="1">
      <c r="B29" s="720" t="s">
        <v>190</v>
      </c>
      <c r="C29" s="721"/>
      <c r="D29" s="722"/>
      <c r="E29" s="165">
        <v>2</v>
      </c>
      <c r="F29" s="165"/>
      <c r="G29" s="165">
        <v>2</v>
      </c>
      <c r="H29" s="165"/>
      <c r="I29" s="165">
        <v>2</v>
      </c>
      <c r="J29" s="165"/>
      <c r="K29" s="165"/>
      <c r="L29" s="165"/>
      <c r="M29" s="165"/>
      <c r="N29" s="165"/>
      <c r="O29" s="165"/>
      <c r="P29" s="165"/>
      <c r="Q29" s="165"/>
      <c r="R29" s="165"/>
      <c r="S29" s="165"/>
      <c r="T29" s="165"/>
      <c r="U29" s="165"/>
      <c r="V29" s="165"/>
      <c r="W29" s="165"/>
      <c r="X29" s="165"/>
      <c r="Y29" s="165"/>
      <c r="Z29" s="165"/>
      <c r="AA29" s="165"/>
      <c r="AB29" s="165"/>
      <c r="AC29" s="165"/>
      <c r="AD29" s="165"/>
      <c r="AE29" s="165"/>
      <c r="AF29" s="165"/>
      <c r="AG29" s="165"/>
      <c r="AH29" s="165"/>
      <c r="AI29" s="165"/>
      <c r="AJ29" s="165"/>
      <c r="AK29" s="165"/>
      <c r="AL29" s="165"/>
      <c r="AM29" s="165"/>
      <c r="AN29" s="165"/>
      <c r="AO29" s="165"/>
      <c r="AP29" s="165"/>
      <c r="AQ29" s="165"/>
      <c r="AR29" s="165"/>
      <c r="AS29" s="165"/>
      <c r="AT29" s="158">
        <f>SUM(E29:AS29)</f>
        <v>6</v>
      </c>
      <c r="AW29" s="253"/>
    </row>
    <row r="30" spans="2:49" ht="69.75" customHeight="1" thickTop="1">
      <c r="B30" s="155"/>
      <c r="C30" s="176"/>
      <c r="D30" s="176"/>
      <c r="E30" s="176"/>
      <c r="F30" s="176"/>
      <c r="G30" s="176"/>
      <c r="H30" s="176"/>
      <c r="I30" s="176"/>
      <c r="J30" s="176"/>
      <c r="K30" s="176"/>
      <c r="L30" s="176"/>
      <c r="M30" s="177"/>
      <c r="N30" s="177"/>
      <c r="O30" s="177"/>
      <c r="P30" s="177"/>
      <c r="Q30" s="177"/>
      <c r="R30" s="177"/>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O30" s="177"/>
      <c r="AP30" s="177"/>
      <c r="AQ30" s="177"/>
      <c r="AR30" s="177"/>
      <c r="AS30" s="177"/>
      <c r="AT30" s="178"/>
    </row>
    <row r="31" spans="2:49" ht="73.5" customHeight="1" thickBot="1">
      <c r="B31" s="155"/>
      <c r="C31" s="179"/>
      <c r="D31" s="179"/>
      <c r="E31" s="179"/>
      <c r="F31" s="179"/>
      <c r="G31" s="179"/>
      <c r="H31" s="179"/>
      <c r="I31" s="179"/>
      <c r="J31" s="179"/>
      <c r="K31" s="179"/>
      <c r="L31" s="179"/>
      <c r="M31" s="177"/>
      <c r="N31" s="177"/>
      <c r="O31" s="177"/>
      <c r="P31" s="177"/>
      <c r="Q31" s="177"/>
      <c r="R31" s="177"/>
      <c r="S31" s="177"/>
      <c r="T31" s="177"/>
      <c r="U31" s="177"/>
      <c r="V31" s="177"/>
      <c r="W31" s="177"/>
      <c r="X31" s="177"/>
      <c r="Y31" s="177"/>
      <c r="Z31" s="177"/>
      <c r="AA31" s="177"/>
      <c r="AB31" s="180"/>
      <c r="AC31" s="177"/>
      <c r="AD31" s="177"/>
      <c r="AE31" s="177"/>
      <c r="AF31" s="177"/>
      <c r="AG31" s="177"/>
      <c r="AH31" s="177"/>
      <c r="AI31" s="177"/>
      <c r="AJ31" s="177"/>
      <c r="AK31" s="177"/>
      <c r="AL31" s="177"/>
      <c r="AM31" s="177"/>
      <c r="AN31" s="177"/>
      <c r="AO31" s="177"/>
      <c r="AP31" s="177"/>
      <c r="AQ31" s="177"/>
      <c r="AR31" s="177"/>
      <c r="AS31" s="177"/>
      <c r="AT31" s="178"/>
    </row>
    <row r="32" spans="2:49" ht="61.5" customHeight="1" thickBot="1">
      <c r="B32" s="720" t="s">
        <v>197</v>
      </c>
      <c r="C32" s="721"/>
      <c r="D32" s="722"/>
      <c r="E32" s="163" t="s">
        <v>210</v>
      </c>
      <c r="F32" s="163" t="s">
        <v>210</v>
      </c>
      <c r="G32" s="163"/>
      <c r="H32" s="163"/>
      <c r="I32" s="163"/>
      <c r="J32" s="163"/>
      <c r="K32" s="163"/>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63"/>
      <c r="AO32" s="163"/>
      <c r="AP32" s="163"/>
      <c r="AQ32" s="163"/>
      <c r="AR32" s="163"/>
      <c r="AS32" s="163"/>
      <c r="AT32" s="189" t="s">
        <v>186</v>
      </c>
    </row>
    <row r="33" spans="2:46" ht="40.5" customHeight="1" thickTop="1" thickBot="1">
      <c r="B33" s="720" t="s">
        <v>200</v>
      </c>
      <c r="C33" s="721"/>
      <c r="D33" s="722"/>
      <c r="E33" s="166">
        <v>2</v>
      </c>
      <c r="F33" s="166">
        <v>1</v>
      </c>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6"/>
      <c r="AI33" s="166"/>
      <c r="AJ33" s="166"/>
      <c r="AK33" s="166"/>
      <c r="AL33" s="166"/>
      <c r="AM33" s="166"/>
      <c r="AN33" s="166"/>
      <c r="AO33" s="166"/>
      <c r="AP33" s="166"/>
      <c r="AQ33" s="166"/>
      <c r="AR33" s="166"/>
      <c r="AS33" s="166"/>
      <c r="AT33" s="181">
        <f>SUM(E33:AS33)</f>
        <v>3</v>
      </c>
    </row>
    <row r="34" spans="2:46" ht="40.5" customHeight="1" thickTop="1" thickBot="1">
      <c r="B34" s="720" t="s">
        <v>202</v>
      </c>
      <c r="C34" s="721"/>
      <c r="D34" s="722"/>
      <c r="E34" s="167">
        <v>1</v>
      </c>
      <c r="F34" s="167">
        <v>1</v>
      </c>
      <c r="G34" s="167"/>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54">
        <f>SUM(E34:AS34)</f>
        <v>2</v>
      </c>
    </row>
    <row r="35" spans="2:46" ht="16.5" thickTop="1">
      <c r="B35" s="155"/>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82"/>
      <c r="AC35" s="179"/>
      <c r="AD35" s="179"/>
      <c r="AE35" s="179"/>
      <c r="AF35" s="179"/>
      <c r="AG35" s="179"/>
      <c r="AH35" s="179"/>
      <c r="AI35" s="179"/>
      <c r="AJ35" s="179"/>
      <c r="AK35" s="179"/>
      <c r="AL35" s="179"/>
      <c r="AM35" s="179"/>
      <c r="AN35" s="179"/>
      <c r="AO35" s="179"/>
      <c r="AP35" s="179"/>
      <c r="AQ35" s="179"/>
      <c r="AR35" s="179"/>
      <c r="AS35" s="179"/>
      <c r="AT35" s="183"/>
    </row>
    <row r="36" spans="2:46" ht="148.5" customHeight="1" thickBot="1">
      <c r="B36" s="184"/>
      <c r="C36" s="185"/>
      <c r="D36" s="185"/>
      <c r="E36" s="185"/>
      <c r="F36" s="185"/>
      <c r="G36" s="185"/>
      <c r="H36" s="185"/>
      <c r="I36" s="185"/>
      <c r="J36" s="185"/>
      <c r="K36" s="185"/>
      <c r="L36" s="185"/>
      <c r="M36" s="186"/>
      <c r="N36" s="187"/>
      <c r="O36" s="187"/>
      <c r="P36" s="187"/>
      <c r="Q36" s="187"/>
      <c r="R36" s="187"/>
      <c r="S36" s="186"/>
      <c r="T36" s="187"/>
      <c r="U36" s="187"/>
      <c r="V36" s="187"/>
      <c r="W36" s="187"/>
      <c r="X36" s="187"/>
      <c r="Y36" s="187"/>
      <c r="Z36" s="187"/>
      <c r="AA36" s="187"/>
      <c r="AB36" s="187"/>
      <c r="AC36" s="187"/>
      <c r="AD36" s="187"/>
      <c r="AE36" s="187"/>
      <c r="AF36" s="187"/>
      <c r="AG36" s="187"/>
      <c r="AH36" s="187"/>
      <c r="AI36" s="187"/>
      <c r="AJ36" s="187"/>
      <c r="AK36" s="187"/>
      <c r="AL36" s="187"/>
      <c r="AM36" s="187"/>
      <c r="AN36" s="187"/>
      <c r="AO36" s="187"/>
      <c r="AP36" s="187"/>
      <c r="AQ36" s="187"/>
      <c r="AR36" s="187"/>
      <c r="AS36" s="187"/>
      <c r="AT36" s="188"/>
    </row>
    <row r="38" spans="2:46" ht="15.75">
      <c r="AK38" s="168" t="s">
        <v>207</v>
      </c>
    </row>
  </sheetData>
  <sheetProtection sheet="1" formatRows="0" selectLockedCells="1"/>
  <mergeCells count="113">
    <mergeCell ref="AF4:AP4"/>
    <mergeCell ref="AJ7:AL7"/>
    <mergeCell ref="AM7:AP7"/>
    <mergeCell ref="AQ7:AR7"/>
    <mergeCell ref="AJ8:AL8"/>
    <mergeCell ref="AM8:AP8"/>
    <mergeCell ref="AQ8:AR8"/>
    <mergeCell ref="AJ9:AL9"/>
    <mergeCell ref="AM9:AP9"/>
    <mergeCell ref="AQ9:AR9"/>
    <mergeCell ref="G20:M20"/>
    <mergeCell ref="B5:F6"/>
    <mergeCell ref="G5:M6"/>
    <mergeCell ref="B7:F7"/>
    <mergeCell ref="B8:F8"/>
    <mergeCell ref="B9:F9"/>
    <mergeCell ref="B10:F10"/>
    <mergeCell ref="G11:M11"/>
    <mergeCell ref="G12:M12"/>
    <mergeCell ref="G13:M13"/>
    <mergeCell ref="G14:M14"/>
    <mergeCell ref="G15:M15"/>
    <mergeCell ref="G16:M16"/>
    <mergeCell ref="G7:M7"/>
    <mergeCell ref="G8:M8"/>
    <mergeCell ref="B29:D29"/>
    <mergeCell ref="B32:D32"/>
    <mergeCell ref="B33:D33"/>
    <mergeCell ref="B34:D34"/>
    <mergeCell ref="T7:X7"/>
    <mergeCell ref="B27:D27"/>
    <mergeCell ref="B28:D28"/>
    <mergeCell ref="G9:M9"/>
    <mergeCell ref="G10:M10"/>
    <mergeCell ref="T11:X13"/>
    <mergeCell ref="T9:X9"/>
    <mergeCell ref="B17:F17"/>
    <mergeCell ref="B18:F18"/>
    <mergeCell ref="B19:F19"/>
    <mergeCell ref="B20:F20"/>
    <mergeCell ref="B11:F11"/>
    <mergeCell ref="B12:F12"/>
    <mergeCell ref="B13:F13"/>
    <mergeCell ref="B14:F14"/>
    <mergeCell ref="B15:F15"/>
    <mergeCell ref="B16:F16"/>
    <mergeCell ref="G17:M17"/>
    <mergeCell ref="G18:M18"/>
    <mergeCell ref="G19:M19"/>
    <mergeCell ref="B4:R4"/>
    <mergeCell ref="T18:AA19"/>
    <mergeCell ref="Y17:AD17"/>
    <mergeCell ref="T17:X17"/>
    <mergeCell ref="T16:X16"/>
    <mergeCell ref="T15:X15"/>
    <mergeCell ref="AB18:AD18"/>
    <mergeCell ref="AB19:AD19"/>
    <mergeCell ref="Y15:AD15"/>
    <mergeCell ref="Y16:AD16"/>
    <mergeCell ref="Y5:AD5"/>
    <mergeCell ref="Y6:AD6"/>
    <mergeCell ref="Y7:AD7"/>
    <mergeCell ref="T4:AD4"/>
    <mergeCell ref="T5:X5"/>
    <mergeCell ref="T6:X6"/>
    <mergeCell ref="Y11:AD13"/>
    <mergeCell ref="Y9:AD9"/>
    <mergeCell ref="R5:R6"/>
    <mergeCell ref="N5:N6"/>
    <mergeCell ref="O5:O6"/>
    <mergeCell ref="P5:P6"/>
    <mergeCell ref="Q5:Q6"/>
    <mergeCell ref="AJ12:AL12"/>
    <mergeCell ref="AM12:AP12"/>
    <mergeCell ref="AQ12:AR12"/>
    <mergeCell ref="AS8:AT8"/>
    <mergeCell ref="AS9:AT9"/>
    <mergeCell ref="AS10:AT10"/>
    <mergeCell ref="AJ11:AL11"/>
    <mergeCell ref="AM11:AP11"/>
    <mergeCell ref="AQ11:AR11"/>
    <mergeCell ref="AS11:AT11"/>
    <mergeCell ref="AJ10:AL10"/>
    <mergeCell ref="AM10:AP10"/>
    <mergeCell ref="AQ10:AR10"/>
    <mergeCell ref="AJ15:AL15"/>
    <mergeCell ref="AM15:AP15"/>
    <mergeCell ref="AQ15:AR15"/>
    <mergeCell ref="AS15:AT15"/>
    <mergeCell ref="AJ16:AL16"/>
    <mergeCell ref="AM16:AP16"/>
    <mergeCell ref="AQ16:AR16"/>
    <mergeCell ref="AS16:AT16"/>
    <mergeCell ref="AJ13:AL13"/>
    <mergeCell ref="AM13:AP13"/>
    <mergeCell ref="AQ13:AR13"/>
    <mergeCell ref="AS13:AT13"/>
    <mergeCell ref="AJ14:AL14"/>
    <mergeCell ref="AM14:AP14"/>
    <mergeCell ref="AQ14:AR14"/>
    <mergeCell ref="AS14:AT14"/>
    <mergeCell ref="AJ19:AL19"/>
    <mergeCell ref="AM19:AP19"/>
    <mergeCell ref="AQ19:AR19"/>
    <mergeCell ref="AS19:AT19"/>
    <mergeCell ref="AJ17:AL17"/>
    <mergeCell ref="AM17:AP17"/>
    <mergeCell ref="AQ17:AR17"/>
    <mergeCell ref="AS17:AT17"/>
    <mergeCell ref="AJ18:AL18"/>
    <mergeCell ref="AM18:AP18"/>
    <mergeCell ref="AQ18:AR18"/>
    <mergeCell ref="AS18:AT18"/>
  </mergeCells>
  <conditionalFormatting sqref="N7:N20">
    <cfRule type="expression" dxfId="20" priority="2">
      <formula>AND(NOT(ISNUMBER($N7)),NOT(ISBLANK($N7)))</formula>
    </cfRule>
  </conditionalFormatting>
  <conditionalFormatting sqref="R7:R20">
    <cfRule type="expression" dxfId="19" priority="1">
      <formula>AND(NOT(ISNUMBER($R7)),NOT(ISBLANK($R7)))</formula>
    </cfRule>
  </conditionalFormatting>
  <printOptions horizontalCentered="1"/>
  <pageMargins left="0.196850393700787" right="0.196850393700787" top="0.196850393700787" bottom="0.59055118110236204" header="0" footer="0.196850393700787"/>
  <pageSetup paperSize="9" scale="39" fitToHeight="0" orientation="landscape" r:id="rId1"/>
  <headerFooter alignWithMargins="0">
    <oddFooter>&amp;L&amp;8AE-LOS-FR-01-E / Rev.12.0
(01-Oct-2025)&amp;C&amp;"Calibri,Regular"&amp;8&amp;K000000Adient plc
Proprietary and Confidential
&amp;1#&amp;10Adient – INTERNAL&amp;R&amp;8Page &amp;P of &amp;N</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242A9-B9A2-4EED-9707-AA692BB619F6}">
  <sheetPr codeName="Sheet6">
    <tabColor rgb="FFBFD732"/>
    <pageSetUpPr fitToPage="1"/>
  </sheetPr>
  <dimension ref="B1:AC118"/>
  <sheetViews>
    <sheetView view="pageBreakPreview" topLeftCell="E72" zoomScale="110" zoomScaleNormal="100" zoomScaleSheetLayoutView="110" workbookViewId="0">
      <selection activeCell="C19" sqref="C19"/>
    </sheetView>
  </sheetViews>
  <sheetFormatPr defaultColWidth="9.140625" defaultRowHeight="15.75" outlineLevelRow="1"/>
  <cols>
    <col min="1" max="1" width="9.140625" style="3"/>
    <col min="2" max="2" width="20" style="3" customWidth="1"/>
    <col min="3" max="3" width="3.5703125" style="3" customWidth="1"/>
    <col min="4" max="6" width="10.7109375" style="3" customWidth="1"/>
    <col min="7" max="7" width="15" style="3" customWidth="1"/>
    <col min="8" max="10" width="10.7109375" style="3" customWidth="1"/>
    <col min="11" max="11" width="3.5703125" style="3" customWidth="1"/>
    <col min="12" max="12" width="14.140625" style="3" customWidth="1"/>
    <col min="13" max="17" width="10.7109375" style="3" customWidth="1"/>
    <col min="18" max="18" width="16.7109375" style="3" customWidth="1"/>
    <col min="19" max="19" width="3.85546875" style="3" customWidth="1"/>
    <col min="20" max="29" width="10.7109375" style="3" customWidth="1"/>
    <col min="30" max="16384" width="9.140625" style="3"/>
  </cols>
  <sheetData>
    <row r="1" spans="2:29" ht="36" customHeight="1" thickBot="1">
      <c r="B1" s="81"/>
      <c r="C1" s="82" t="s">
        <v>43</v>
      </c>
      <c r="D1" s="80"/>
      <c r="E1" s="80"/>
      <c r="F1" s="80"/>
      <c r="G1" s="80"/>
      <c r="H1" s="80"/>
      <c r="I1" s="80"/>
      <c r="J1" s="80"/>
      <c r="K1" s="80"/>
      <c r="L1" s="80"/>
      <c r="M1" s="80"/>
      <c r="N1" s="80"/>
      <c r="O1" s="80"/>
      <c r="P1" s="80"/>
      <c r="Q1" s="80"/>
      <c r="R1" s="80"/>
      <c r="S1" s="80"/>
      <c r="T1" s="80"/>
      <c r="U1" s="80"/>
      <c r="V1" s="80"/>
      <c r="W1" s="80"/>
      <c r="X1" s="80"/>
      <c r="Y1" s="80"/>
      <c r="Z1" s="80"/>
      <c r="AA1" s="80"/>
      <c r="AB1" s="80"/>
      <c r="AC1" s="80"/>
    </row>
    <row r="2" spans="2:29" ht="3.75" customHeight="1" outlineLevel="1" thickBot="1">
      <c r="B2" s="83"/>
      <c r="C2" s="84"/>
      <c r="D2" s="84"/>
      <c r="E2" s="84"/>
      <c r="F2" s="84"/>
      <c r="G2" s="85"/>
      <c r="H2" s="85"/>
      <c r="I2" s="85"/>
      <c r="J2" s="86"/>
      <c r="K2" s="83"/>
      <c r="L2" s="83"/>
      <c r="M2" s="83"/>
      <c r="N2" s="85"/>
      <c r="O2" s="85"/>
      <c r="P2" s="85"/>
      <c r="Q2" s="85"/>
      <c r="R2" s="85"/>
      <c r="S2" s="85"/>
      <c r="T2" s="85"/>
      <c r="U2" s="85"/>
      <c r="V2" s="85"/>
      <c r="W2" s="85"/>
      <c r="X2" s="85"/>
      <c r="Y2" s="85"/>
      <c r="Z2" s="85"/>
      <c r="AA2" s="85"/>
      <c r="AB2" s="85"/>
      <c r="AC2" s="87"/>
    </row>
    <row r="3" spans="2:29" ht="16.5" outlineLevel="1" thickBot="1">
      <c r="B3" s="83"/>
      <c r="C3" s="80"/>
      <c r="D3" s="88" t="s">
        <v>44</v>
      </c>
      <c r="E3" s="80"/>
      <c r="F3" s="80"/>
      <c r="G3" s="80"/>
      <c r="H3" s="83"/>
      <c r="I3" s="83"/>
      <c r="J3" s="83"/>
      <c r="K3" s="80"/>
      <c r="L3" s="88" t="s">
        <v>45</v>
      </c>
      <c r="M3" s="80"/>
      <c r="N3" s="80"/>
      <c r="O3" s="80"/>
      <c r="P3" s="83"/>
      <c r="Q3" s="83"/>
      <c r="R3" s="83"/>
      <c r="S3" s="80"/>
      <c r="T3" s="88" t="s">
        <v>46</v>
      </c>
      <c r="U3" s="80"/>
      <c r="V3" s="80"/>
      <c r="W3" s="80"/>
      <c r="X3" s="80"/>
      <c r="Y3" s="83"/>
      <c r="Z3" s="83"/>
      <c r="AA3" s="87"/>
      <c r="AB3" s="86"/>
      <c r="AC3" s="86"/>
    </row>
    <row r="4" spans="2:29" ht="6" customHeight="1" outlineLevel="1">
      <c r="B4" s="83"/>
      <c r="C4" s="89"/>
      <c r="D4" s="90"/>
      <c r="E4" s="90"/>
      <c r="F4" s="90"/>
      <c r="G4" s="91"/>
      <c r="H4" s="83"/>
      <c r="I4" s="83"/>
      <c r="J4" s="83"/>
      <c r="K4" s="86"/>
      <c r="L4" s="85"/>
      <c r="M4" s="83"/>
      <c r="N4" s="83"/>
      <c r="O4" s="85"/>
      <c r="P4" s="83"/>
      <c r="Q4" s="83"/>
      <c r="R4" s="83"/>
      <c r="S4" s="85"/>
      <c r="T4" s="85"/>
      <c r="U4" s="83"/>
      <c r="V4" s="83"/>
      <c r="W4" s="85"/>
      <c r="X4" s="91"/>
      <c r="Y4" s="91"/>
      <c r="Z4" s="92"/>
      <c r="AA4" s="91"/>
      <c r="AB4" s="91"/>
      <c r="AC4" s="91"/>
    </row>
    <row r="5" spans="2:29" s="110" customFormat="1" ht="12.75" outlineLevel="1">
      <c r="B5" s="19"/>
      <c r="C5" s="6"/>
      <c r="D5" s="5" t="s">
        <v>47</v>
      </c>
      <c r="E5" s="7"/>
      <c r="F5" s="7"/>
      <c r="G5" s="7"/>
      <c r="H5" s="19"/>
      <c r="I5" s="19"/>
      <c r="J5" s="19"/>
      <c r="K5" s="6"/>
      <c r="L5" s="5" t="s">
        <v>48</v>
      </c>
      <c r="M5" s="19"/>
      <c r="N5" s="19"/>
      <c r="O5" s="8"/>
      <c r="P5" s="19"/>
      <c r="Q5" s="19"/>
      <c r="R5" s="19"/>
      <c r="S5" s="6"/>
      <c r="T5" s="5" t="s">
        <v>49</v>
      </c>
      <c r="U5" s="19"/>
      <c r="V5" s="19"/>
      <c r="W5" s="7"/>
      <c r="X5" s="7"/>
      <c r="Y5" s="7"/>
      <c r="Z5" s="7"/>
      <c r="AA5" s="7"/>
      <c r="AB5" s="7"/>
      <c r="AC5" s="7"/>
    </row>
    <row r="6" spans="2:29" s="110" customFormat="1" ht="12.75" outlineLevel="1">
      <c r="B6" s="19"/>
      <c r="C6" s="6"/>
      <c r="D6" s="5" t="s">
        <v>50</v>
      </c>
      <c r="E6" s="7"/>
      <c r="F6" s="7"/>
      <c r="G6" s="7"/>
      <c r="H6" s="19"/>
      <c r="I6" s="19"/>
      <c r="J6" s="19"/>
      <c r="K6" s="6"/>
      <c r="L6" s="5" t="s">
        <v>51</v>
      </c>
      <c r="M6" s="19"/>
      <c r="N6" s="19"/>
      <c r="O6" s="7"/>
      <c r="P6" s="19"/>
      <c r="Q6" s="19"/>
      <c r="R6" s="19"/>
      <c r="S6" s="6"/>
      <c r="T6" s="5" t="s">
        <v>52</v>
      </c>
      <c r="U6" s="19"/>
      <c r="V6" s="19"/>
      <c r="W6" s="7"/>
      <c r="X6" s="7"/>
      <c r="Y6" s="7"/>
      <c r="Z6" s="7"/>
      <c r="AA6" s="7"/>
      <c r="AB6" s="7"/>
      <c r="AC6" s="7"/>
    </row>
    <row r="7" spans="2:29" s="110" customFormat="1" ht="12.75" outlineLevel="1">
      <c r="B7" s="19"/>
      <c r="C7" s="6"/>
      <c r="D7" s="5" t="s">
        <v>53</v>
      </c>
      <c r="E7" s="7"/>
      <c r="F7" s="7"/>
      <c r="G7" s="7"/>
      <c r="H7" s="19"/>
      <c r="I7" s="19"/>
      <c r="J7" s="19"/>
      <c r="K7" s="6"/>
      <c r="L7" s="5" t="s">
        <v>54</v>
      </c>
      <c r="M7" s="19"/>
      <c r="N7" s="19"/>
      <c r="O7" s="7"/>
      <c r="P7" s="19"/>
      <c r="Q7" s="19"/>
      <c r="R7" s="19"/>
      <c r="S7" s="6"/>
      <c r="T7" s="5" t="s">
        <v>55</v>
      </c>
      <c r="U7" s="19"/>
      <c r="V7" s="19"/>
      <c r="W7" s="7"/>
      <c r="X7" s="7"/>
      <c r="Y7" s="7"/>
      <c r="Z7" s="7"/>
      <c r="AA7" s="7"/>
      <c r="AB7" s="7"/>
      <c r="AC7" s="7"/>
    </row>
    <row r="8" spans="2:29" s="110" customFormat="1" ht="12.75" outlineLevel="1">
      <c r="B8" s="19"/>
      <c r="C8" s="6"/>
      <c r="D8" s="5" t="s">
        <v>56</v>
      </c>
      <c r="E8" s="7"/>
      <c r="F8" s="7"/>
      <c r="G8" s="7"/>
      <c r="H8" s="19"/>
      <c r="I8" s="19"/>
      <c r="J8" s="19"/>
      <c r="K8" s="6"/>
      <c r="L8" s="5" t="s">
        <v>57</v>
      </c>
      <c r="M8" s="19"/>
      <c r="N8" s="19"/>
      <c r="O8" s="7"/>
      <c r="P8" s="19"/>
      <c r="Q8" s="19"/>
      <c r="R8" s="19"/>
      <c r="S8" s="6"/>
      <c r="T8" s="5" t="s">
        <v>58</v>
      </c>
      <c r="U8" s="19"/>
      <c r="V8" s="19"/>
      <c r="W8" s="7"/>
      <c r="X8" s="7"/>
      <c r="Y8" s="7"/>
      <c r="Z8" s="7"/>
      <c r="AA8" s="7"/>
      <c r="AB8" s="7"/>
      <c r="AC8" s="7"/>
    </row>
    <row r="9" spans="2:29" s="110" customFormat="1" ht="12.75" outlineLevel="1">
      <c r="B9" s="19"/>
      <c r="C9" s="6"/>
      <c r="D9" s="5" t="s">
        <v>59</v>
      </c>
      <c r="E9" s="7"/>
      <c r="F9" s="7"/>
      <c r="G9" s="7"/>
      <c r="H9" s="19"/>
      <c r="I9" s="19"/>
      <c r="J9" s="19"/>
      <c r="K9" s="6"/>
      <c r="L9" s="5" t="s">
        <v>60</v>
      </c>
      <c r="M9" s="19"/>
      <c r="N9" s="19"/>
      <c r="O9" s="7"/>
      <c r="P9" s="19"/>
      <c r="Q9" s="19"/>
      <c r="R9" s="19"/>
      <c r="S9" s="6"/>
      <c r="T9" s="5" t="s">
        <v>61</v>
      </c>
      <c r="U9" s="19"/>
      <c r="V9" s="19"/>
      <c r="W9" s="7"/>
      <c r="X9" s="7"/>
      <c r="Y9" s="7"/>
      <c r="Z9" s="7"/>
      <c r="AA9" s="7"/>
      <c r="AB9" s="7"/>
      <c r="AC9" s="7"/>
    </row>
    <row r="10" spans="2:29" s="110" customFormat="1" ht="12.75" outlineLevel="1">
      <c r="B10" s="19"/>
      <c r="C10" s="6"/>
      <c r="D10" s="11"/>
      <c r="E10" s="14"/>
      <c r="F10" s="14"/>
      <c r="G10" s="14"/>
      <c r="H10" s="19"/>
      <c r="I10" s="19"/>
      <c r="J10" s="19"/>
      <c r="K10" s="6"/>
      <c r="L10" s="5" t="s">
        <v>62</v>
      </c>
      <c r="M10" s="19"/>
      <c r="N10" s="19"/>
      <c r="O10" s="7"/>
      <c r="P10" s="19"/>
      <c r="Q10" s="19"/>
      <c r="R10" s="19"/>
      <c r="S10" s="6"/>
      <c r="T10" s="5" t="s">
        <v>63</v>
      </c>
      <c r="U10" s="19"/>
      <c r="V10" s="19"/>
      <c r="W10" s="7"/>
      <c r="X10" s="7"/>
      <c r="Y10" s="7"/>
      <c r="Z10" s="7"/>
      <c r="AA10" s="7"/>
      <c r="AB10" s="7"/>
      <c r="AC10" s="7"/>
    </row>
    <row r="11" spans="2:29" s="110" customFormat="1" ht="12.75" outlineLevel="1">
      <c r="B11" s="19"/>
      <c r="C11" s="6"/>
      <c r="D11" s="11"/>
      <c r="E11" s="14"/>
      <c r="F11" s="14"/>
      <c r="G11" s="14"/>
      <c r="H11" s="19"/>
      <c r="I11" s="19"/>
      <c r="J11" s="19"/>
      <c r="K11" s="6"/>
      <c r="L11" s="5"/>
      <c r="M11" s="19"/>
      <c r="N11" s="19"/>
      <c r="O11" s="7"/>
      <c r="P11" s="19"/>
      <c r="Q11" s="19"/>
      <c r="R11" s="19"/>
      <c r="S11" s="6"/>
      <c r="T11" s="5" t="s">
        <v>64</v>
      </c>
      <c r="U11" s="19"/>
      <c r="V11" s="19"/>
      <c r="W11" s="7"/>
      <c r="X11" s="7"/>
      <c r="Y11" s="7"/>
      <c r="Z11" s="7"/>
      <c r="AA11" s="7"/>
      <c r="AB11" s="7"/>
      <c r="AC11" s="7"/>
    </row>
    <row r="12" spans="2:29" s="110" customFormat="1" ht="12.75" outlineLevel="1">
      <c r="B12" s="19"/>
      <c r="C12" s="9"/>
      <c r="D12" s="9"/>
      <c r="E12" s="9"/>
      <c r="F12" s="9"/>
      <c r="G12" s="16"/>
      <c r="H12" s="19"/>
      <c r="I12" s="19"/>
      <c r="J12" s="19"/>
      <c r="K12" s="6"/>
      <c r="L12" s="5"/>
      <c r="M12" s="19"/>
      <c r="N12" s="19"/>
      <c r="O12" s="7"/>
      <c r="P12" s="19"/>
      <c r="Q12" s="19"/>
      <c r="R12" s="19"/>
      <c r="S12" s="6"/>
      <c r="T12" s="5"/>
      <c r="U12" s="19"/>
      <c r="V12" s="19"/>
      <c r="W12" s="7"/>
      <c r="X12" s="7"/>
      <c r="Y12" s="7"/>
      <c r="Z12" s="7"/>
      <c r="AA12" s="7"/>
      <c r="AB12" s="7"/>
      <c r="AC12" s="7"/>
    </row>
    <row r="13" spans="2:29" s="110" customFormat="1" ht="12.75" outlineLevel="1">
      <c r="B13" s="19"/>
      <c r="C13" s="9"/>
      <c r="D13" s="9"/>
      <c r="E13" s="9"/>
      <c r="F13" s="9"/>
      <c r="G13" s="13"/>
      <c r="H13" s="13"/>
      <c r="I13" s="13"/>
      <c r="J13" s="13"/>
      <c r="K13" s="9"/>
      <c r="L13" s="9"/>
      <c r="M13" s="9"/>
      <c r="N13" s="16"/>
      <c r="O13" s="16"/>
      <c r="P13" s="16"/>
      <c r="Q13" s="16"/>
      <c r="R13" s="16"/>
      <c r="S13" s="16"/>
      <c r="T13" s="9"/>
      <c r="U13" s="9"/>
      <c r="V13" s="9"/>
      <c r="W13" s="9"/>
      <c r="X13" s="9"/>
      <c r="Y13" s="9"/>
      <c r="Z13" s="9"/>
      <c r="AA13" s="9"/>
      <c r="AB13" s="9"/>
      <c r="AC13" s="10"/>
    </row>
    <row r="14" spans="2:29" s="110" customFormat="1" ht="16.5" customHeight="1" outlineLevel="1">
      <c r="B14" s="19"/>
      <c r="C14" s="6"/>
      <c r="D14" s="11" t="s">
        <v>65</v>
      </c>
      <c r="E14" s="12"/>
      <c r="F14" s="12"/>
      <c r="G14" s="12"/>
      <c r="H14" s="19"/>
      <c r="I14" s="7"/>
      <c r="J14" s="7"/>
      <c r="K14" s="6"/>
      <c r="L14" s="5" t="s">
        <v>68</v>
      </c>
      <c r="M14" s="15"/>
      <c r="N14" s="15"/>
      <c r="O14" s="15"/>
      <c r="P14" s="15"/>
      <c r="Q14" s="15"/>
      <c r="R14" s="15"/>
      <c r="S14" s="6"/>
      <c r="T14" s="5" t="s">
        <v>69</v>
      </c>
      <c r="U14" s="15"/>
      <c r="V14" s="15"/>
      <c r="W14" s="15"/>
      <c r="X14" s="15"/>
      <c r="Y14" s="15"/>
      <c r="Z14" s="15"/>
      <c r="AA14" s="15"/>
      <c r="AB14" s="15"/>
      <c r="AC14" s="15"/>
    </row>
    <row r="15" spans="2:29" s="110" customFormat="1" ht="15.75" customHeight="1" outlineLevel="1">
      <c r="B15" s="19"/>
      <c r="C15" s="6"/>
      <c r="D15" s="11" t="s">
        <v>66</v>
      </c>
      <c r="E15" s="12"/>
      <c r="F15" s="12"/>
      <c r="G15" s="12"/>
      <c r="H15" s="19"/>
      <c r="I15" s="7"/>
      <c r="J15" s="7"/>
      <c r="K15" s="6"/>
      <c r="L15" s="5" t="s">
        <v>71</v>
      </c>
      <c r="M15" s="15"/>
      <c r="N15" s="15"/>
      <c r="O15" s="15"/>
      <c r="P15" s="15"/>
      <c r="Q15" s="15"/>
      <c r="R15" s="15"/>
      <c r="S15" s="6"/>
      <c r="T15" s="5" t="s">
        <v>72</v>
      </c>
      <c r="U15" s="15"/>
      <c r="V15" s="15"/>
      <c r="W15" s="15"/>
      <c r="X15" s="15"/>
      <c r="Y15" s="15"/>
      <c r="Z15" s="15"/>
      <c r="AA15" s="15"/>
      <c r="AB15" s="15"/>
      <c r="AC15" s="15"/>
    </row>
    <row r="16" spans="2:29" s="110" customFormat="1" ht="15.75" customHeight="1" outlineLevel="1">
      <c r="B16" s="19"/>
      <c r="C16" s="6"/>
      <c r="D16" s="11" t="s">
        <v>67</v>
      </c>
      <c r="E16" s="12"/>
      <c r="F16" s="12"/>
      <c r="G16" s="12"/>
      <c r="H16" s="19"/>
      <c r="I16" s="7"/>
      <c r="J16" s="7"/>
      <c r="K16" s="6"/>
      <c r="L16" s="5" t="s">
        <v>74</v>
      </c>
      <c r="M16" s="19"/>
      <c r="N16" s="19"/>
      <c r="O16" s="19"/>
      <c r="P16" s="7"/>
      <c r="Q16" s="7"/>
      <c r="R16" s="7"/>
      <c r="S16" s="6"/>
      <c r="T16" s="5" t="s">
        <v>75</v>
      </c>
      <c r="U16" s="7"/>
      <c r="V16" s="15"/>
      <c r="W16" s="19"/>
      <c r="X16" s="19"/>
      <c r="Y16" s="7"/>
      <c r="Z16" s="7"/>
      <c r="AA16" s="7"/>
      <c r="AB16" s="7"/>
      <c r="AC16" s="7"/>
    </row>
    <row r="17" spans="2:29" s="110" customFormat="1" ht="15.75" customHeight="1" outlineLevel="1">
      <c r="B17" s="19"/>
      <c r="C17" s="6"/>
      <c r="D17" s="11" t="s">
        <v>70</v>
      </c>
      <c r="E17" s="12"/>
      <c r="F17" s="12"/>
      <c r="G17" s="12"/>
      <c r="H17" s="19"/>
      <c r="I17" s="7"/>
      <c r="J17" s="7"/>
      <c r="K17" s="6"/>
      <c r="L17" s="5" t="s">
        <v>77</v>
      </c>
      <c r="M17" s="19"/>
      <c r="N17" s="19"/>
      <c r="O17" s="19"/>
      <c r="P17" s="7"/>
      <c r="Q17" s="7"/>
      <c r="R17" s="7"/>
      <c r="S17" s="6"/>
      <c r="T17" s="5" t="s">
        <v>78</v>
      </c>
      <c r="U17" s="7"/>
      <c r="V17" s="15"/>
      <c r="W17" s="19"/>
      <c r="X17" s="19"/>
      <c r="Y17" s="7"/>
      <c r="Z17" s="7"/>
      <c r="AA17" s="7"/>
      <c r="AB17" s="7"/>
      <c r="AC17" s="7"/>
    </row>
    <row r="18" spans="2:29" s="110" customFormat="1" ht="15.75" customHeight="1" outlineLevel="1">
      <c r="B18" s="19"/>
      <c r="C18" s="6"/>
      <c r="D18" s="11" t="s">
        <v>73</v>
      </c>
      <c r="E18" s="12"/>
      <c r="F18" s="12"/>
      <c r="G18" s="12"/>
      <c r="H18" s="19"/>
      <c r="I18" s="7"/>
      <c r="J18" s="7"/>
      <c r="K18" s="6"/>
      <c r="L18" s="5" t="s">
        <v>80</v>
      </c>
      <c r="M18" s="19"/>
      <c r="N18" s="19"/>
      <c r="O18" s="19"/>
      <c r="P18" s="7"/>
      <c r="Q18" s="7"/>
      <c r="R18" s="7"/>
      <c r="S18" s="6"/>
      <c r="T18" s="5" t="s">
        <v>81</v>
      </c>
      <c r="U18" s="7"/>
      <c r="V18" s="15"/>
      <c r="W18" s="19"/>
      <c r="X18" s="19"/>
      <c r="Y18" s="7"/>
      <c r="Z18" s="7"/>
      <c r="AA18" s="7"/>
      <c r="AB18" s="7"/>
      <c r="AC18" s="7"/>
    </row>
    <row r="19" spans="2:29" s="110" customFormat="1" ht="15.75" customHeight="1" outlineLevel="1">
      <c r="B19" s="19"/>
      <c r="C19" s="6"/>
      <c r="D19" s="11" t="s">
        <v>76</v>
      </c>
      <c r="E19" s="12"/>
      <c r="F19" s="12"/>
      <c r="G19" s="12"/>
      <c r="H19" s="19"/>
      <c r="I19" s="7"/>
      <c r="J19" s="7"/>
      <c r="K19" s="6"/>
      <c r="L19" s="5"/>
      <c r="M19" s="19"/>
      <c r="N19" s="19"/>
      <c r="O19" s="19"/>
      <c r="P19" s="7"/>
      <c r="Q19" s="7"/>
      <c r="R19" s="19"/>
      <c r="S19" s="6"/>
      <c r="T19" s="5"/>
      <c r="U19" s="7"/>
      <c r="V19" s="15"/>
      <c r="W19" s="19"/>
      <c r="X19" s="19"/>
      <c r="Y19" s="7"/>
      <c r="Z19" s="7"/>
      <c r="AA19" s="7"/>
      <c r="AB19" s="7"/>
      <c r="AC19" s="7"/>
    </row>
    <row r="20" spans="2:29" s="110" customFormat="1" ht="15.75" customHeight="1" outlineLevel="1">
      <c r="B20" s="19"/>
      <c r="C20" s="6"/>
      <c r="D20" s="11" t="s">
        <v>79</v>
      </c>
      <c r="E20" s="12"/>
      <c r="F20" s="12"/>
      <c r="G20" s="12"/>
      <c r="H20" s="19"/>
      <c r="I20" s="7"/>
      <c r="J20" s="7"/>
      <c r="K20" s="6"/>
      <c r="L20" s="5"/>
      <c r="M20" s="19"/>
      <c r="N20" s="19"/>
      <c r="O20" s="19"/>
      <c r="P20" s="7"/>
      <c r="Q20" s="7"/>
      <c r="R20" s="19"/>
      <c r="S20" s="6"/>
      <c r="T20" s="5"/>
      <c r="U20" s="7"/>
      <c r="V20" s="15"/>
      <c r="W20" s="19"/>
      <c r="X20" s="19"/>
      <c r="Y20" s="7"/>
      <c r="Z20" s="7"/>
      <c r="AA20" s="7"/>
      <c r="AB20" s="7"/>
      <c r="AC20" s="7"/>
    </row>
    <row r="21" spans="2:29" s="110" customFormat="1" ht="15.75" customHeight="1" outlineLevel="1">
      <c r="B21" s="19"/>
      <c r="C21" s="6"/>
      <c r="D21" s="11"/>
      <c r="E21" s="12"/>
      <c r="F21" s="12"/>
      <c r="G21" s="12"/>
      <c r="H21" s="19"/>
      <c r="I21" s="7"/>
      <c r="J21" s="7"/>
      <c r="K21" s="6"/>
      <c r="L21" s="5"/>
      <c r="M21" s="19"/>
      <c r="N21" s="19"/>
      <c r="O21" s="19"/>
      <c r="P21" s="7"/>
      <c r="Q21" s="7"/>
      <c r="R21" s="19"/>
      <c r="S21" s="6"/>
      <c r="T21" s="5"/>
      <c r="U21" s="7"/>
      <c r="V21" s="17"/>
      <c r="W21" s="19"/>
      <c r="X21" s="19"/>
      <c r="Y21" s="7"/>
      <c r="Z21" s="7"/>
      <c r="AA21" s="7"/>
      <c r="AB21" s="7"/>
      <c r="AC21" s="7"/>
    </row>
    <row r="22" spans="2:29" ht="6" customHeight="1" outlineLevel="1" thickBot="1">
      <c r="B22" s="83"/>
      <c r="C22" s="94"/>
      <c r="D22" s="91"/>
      <c r="E22" s="91"/>
      <c r="F22" s="91"/>
      <c r="G22" s="91"/>
      <c r="H22" s="83"/>
      <c r="I22" s="91"/>
      <c r="J22" s="91"/>
      <c r="K22" s="91"/>
      <c r="L22" s="91"/>
      <c r="M22" s="83"/>
      <c r="N22" s="83"/>
      <c r="O22" s="83"/>
      <c r="P22" s="92"/>
      <c r="Q22" s="92"/>
      <c r="R22" s="91"/>
      <c r="S22" s="91"/>
      <c r="T22" s="91"/>
      <c r="U22" s="92"/>
      <c r="V22" s="83"/>
      <c r="W22" s="83"/>
      <c r="X22" s="92"/>
      <c r="Y22" s="92"/>
      <c r="Z22" s="91"/>
      <c r="AA22" s="93"/>
      <c r="AB22" s="91"/>
      <c r="AC22" s="91"/>
    </row>
    <row r="23" spans="2:29" ht="16.5" outlineLevel="1" thickBot="1">
      <c r="B23" s="83"/>
      <c r="C23" s="80"/>
      <c r="D23" s="88" t="s">
        <v>82</v>
      </c>
      <c r="E23" s="80"/>
      <c r="F23" s="80"/>
      <c r="G23" s="80"/>
      <c r="H23" s="83"/>
      <c r="I23" s="91"/>
      <c r="J23" s="91"/>
      <c r="K23" s="80"/>
      <c r="L23" s="88" t="s">
        <v>83</v>
      </c>
      <c r="M23" s="80"/>
      <c r="N23" s="80"/>
      <c r="O23" s="80"/>
      <c r="P23" s="83"/>
      <c r="Q23" s="83"/>
      <c r="R23" s="91"/>
      <c r="S23" s="80"/>
      <c r="T23" s="88" t="s">
        <v>84</v>
      </c>
      <c r="U23" s="80"/>
      <c r="V23" s="80"/>
      <c r="W23" s="80"/>
      <c r="X23" s="80"/>
      <c r="Y23" s="83"/>
      <c r="Z23" s="83"/>
      <c r="AA23" s="93"/>
      <c r="AB23" s="91"/>
      <c r="AC23" s="91"/>
    </row>
    <row r="24" spans="2:29" ht="7.5" customHeight="1" outlineLevel="1" thickBot="1">
      <c r="B24" s="83"/>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row>
    <row r="25" spans="2:29" ht="16.5" outlineLevel="1" thickBot="1">
      <c r="B25" s="95"/>
      <c r="C25" s="95" t="s">
        <v>86</v>
      </c>
      <c r="D25" s="96"/>
      <c r="E25" s="96"/>
      <c r="F25" s="96"/>
      <c r="G25" s="96"/>
      <c r="H25" s="96"/>
      <c r="I25" s="96"/>
      <c r="J25" s="96"/>
      <c r="K25" s="97" t="str">
        <f>IF(AND(OR($J27="",$J27="N"),
OR($J28="",$J28="N"),
OR($J29="",$J29="N"),
OR($J30="",$J30="N"),
OR($J31="",$J31="N"),
OR($J32="",$J32="N"),
OR($J33="",$J33="N"),
OR($J34="",$J34="N"),
OR($J35="",$J35="N"),
OR($J36="",$J36="N")),"x","")</f>
        <v>x</v>
      </c>
      <c r="L25" s="98" t="s">
        <v>85</v>
      </c>
      <c r="M25" s="98"/>
      <c r="N25" s="98"/>
      <c r="O25" s="98"/>
      <c r="P25" s="98"/>
      <c r="Q25" s="98"/>
      <c r="R25" s="98"/>
      <c r="S25" s="98"/>
      <c r="T25" s="98"/>
      <c r="U25" s="98"/>
      <c r="V25" s="98"/>
      <c r="W25" s="98"/>
      <c r="X25" s="98"/>
      <c r="Y25" s="98"/>
      <c r="Z25" s="98"/>
      <c r="AA25" s="98"/>
      <c r="AB25" s="98"/>
      <c r="AC25" s="98"/>
    </row>
    <row r="26" spans="2:29" s="68" customFormat="1" ht="30" customHeight="1" outlineLevel="1" thickBot="1">
      <c r="B26" s="775" t="s">
        <v>98</v>
      </c>
      <c r="C26" s="776"/>
      <c r="D26" s="777" t="s">
        <v>88</v>
      </c>
      <c r="E26" s="778"/>
      <c r="F26" s="779"/>
      <c r="G26" s="99" t="s">
        <v>89</v>
      </c>
      <c r="H26" s="100" t="s">
        <v>90</v>
      </c>
      <c r="I26" s="101" t="s">
        <v>91</v>
      </c>
      <c r="J26" s="102" t="s">
        <v>87</v>
      </c>
      <c r="K26" s="771" t="s">
        <v>95</v>
      </c>
      <c r="L26" s="771"/>
      <c r="M26" s="771"/>
      <c r="N26" s="771" t="s">
        <v>95</v>
      </c>
      <c r="O26" s="771"/>
      <c r="P26" s="771"/>
      <c r="Q26" s="771" t="s">
        <v>95</v>
      </c>
      <c r="R26" s="771"/>
      <c r="S26" s="771"/>
      <c r="T26" s="771" t="s">
        <v>95</v>
      </c>
      <c r="U26" s="771"/>
      <c r="V26" s="771"/>
      <c r="W26" s="771" t="s">
        <v>95</v>
      </c>
      <c r="X26" s="771"/>
      <c r="Y26" s="772"/>
      <c r="Z26" s="103" t="s">
        <v>92</v>
      </c>
      <c r="AA26" s="773" t="s">
        <v>96</v>
      </c>
      <c r="AB26" s="774"/>
      <c r="AC26" s="774"/>
    </row>
    <row r="27" spans="2:29" s="20" customFormat="1" ht="15" customHeight="1" outlineLevel="1">
      <c r="B27" s="780"/>
      <c r="C27" s="781"/>
      <c r="D27" s="781"/>
      <c r="E27" s="781"/>
      <c r="F27" s="781"/>
      <c r="G27" s="277"/>
      <c r="H27" s="278"/>
      <c r="I27" s="277"/>
      <c r="J27" s="279"/>
      <c r="K27" s="761"/>
      <c r="L27" s="761"/>
      <c r="M27" s="761"/>
      <c r="N27" s="761"/>
      <c r="O27" s="761"/>
      <c r="P27" s="761"/>
      <c r="Q27" s="761"/>
      <c r="R27" s="761"/>
      <c r="S27" s="761"/>
      <c r="T27" s="761"/>
      <c r="U27" s="761"/>
      <c r="V27" s="761"/>
      <c r="W27" s="761"/>
      <c r="X27" s="761"/>
      <c r="Y27" s="761"/>
      <c r="AA27" s="761"/>
      <c r="AB27" s="761"/>
      <c r="AC27" s="761"/>
    </row>
    <row r="28" spans="2:29" s="20" customFormat="1" ht="12.75" outlineLevel="1">
      <c r="B28" s="759"/>
      <c r="C28" s="760"/>
      <c r="D28" s="760"/>
      <c r="E28" s="760"/>
      <c r="F28" s="760"/>
      <c r="G28" s="280"/>
      <c r="H28" s="281"/>
      <c r="I28" s="280"/>
      <c r="J28" s="280"/>
      <c r="K28" s="761"/>
      <c r="L28" s="761"/>
      <c r="M28" s="761"/>
      <c r="N28" s="761"/>
      <c r="O28" s="761"/>
      <c r="P28" s="761"/>
      <c r="Q28" s="761"/>
      <c r="R28" s="761"/>
      <c r="S28" s="761"/>
      <c r="T28" s="761"/>
      <c r="U28" s="761"/>
      <c r="V28" s="761"/>
      <c r="W28" s="761"/>
      <c r="X28" s="761"/>
      <c r="Y28" s="761"/>
      <c r="AA28" s="761"/>
      <c r="AB28" s="761"/>
      <c r="AC28" s="761"/>
    </row>
    <row r="29" spans="2:29" s="20" customFormat="1" ht="12.75" outlineLevel="1">
      <c r="B29" s="759"/>
      <c r="C29" s="760"/>
      <c r="D29" s="760"/>
      <c r="E29" s="760"/>
      <c r="F29" s="760"/>
      <c r="G29" s="280"/>
      <c r="H29" s="281"/>
      <c r="I29" s="280"/>
      <c r="J29" s="280"/>
      <c r="K29" s="761"/>
      <c r="L29" s="761"/>
      <c r="M29" s="761"/>
      <c r="N29" s="761"/>
      <c r="O29" s="761"/>
      <c r="P29" s="761"/>
      <c r="Q29" s="761"/>
      <c r="R29" s="761"/>
      <c r="S29" s="761"/>
      <c r="T29" s="761"/>
      <c r="U29" s="761"/>
      <c r="V29" s="761"/>
      <c r="W29" s="761"/>
      <c r="X29" s="761"/>
      <c r="Y29" s="761"/>
      <c r="AA29" s="761"/>
      <c r="AB29" s="761"/>
      <c r="AC29" s="761"/>
    </row>
    <row r="30" spans="2:29" s="20" customFormat="1" ht="12.75" outlineLevel="1">
      <c r="B30" s="759"/>
      <c r="C30" s="760"/>
      <c r="D30" s="760"/>
      <c r="E30" s="760"/>
      <c r="F30" s="760"/>
      <c r="G30" s="280"/>
      <c r="H30" s="281"/>
      <c r="I30" s="280"/>
      <c r="J30" s="280"/>
      <c r="K30" s="761"/>
      <c r="L30" s="761"/>
      <c r="M30" s="761"/>
      <c r="N30" s="761"/>
      <c r="O30" s="761"/>
      <c r="P30" s="761"/>
      <c r="Q30" s="761"/>
      <c r="R30" s="761"/>
      <c r="S30" s="761"/>
      <c r="T30" s="761"/>
      <c r="U30" s="761"/>
      <c r="V30" s="761"/>
      <c r="W30" s="761"/>
      <c r="X30" s="761"/>
      <c r="Y30" s="761"/>
      <c r="AA30" s="761"/>
      <c r="AB30" s="761"/>
      <c r="AC30" s="761"/>
    </row>
    <row r="31" spans="2:29" s="20" customFormat="1" ht="12.75" outlineLevel="1">
      <c r="B31" s="759"/>
      <c r="C31" s="760"/>
      <c r="D31" s="760"/>
      <c r="E31" s="760"/>
      <c r="F31" s="760"/>
      <c r="G31" s="280"/>
      <c r="H31" s="281"/>
      <c r="I31" s="280"/>
      <c r="J31" s="280"/>
      <c r="K31" s="761"/>
      <c r="L31" s="761"/>
      <c r="M31" s="761"/>
      <c r="N31" s="761"/>
      <c r="O31" s="761"/>
      <c r="P31" s="761"/>
      <c r="Q31" s="761"/>
      <c r="R31" s="761"/>
      <c r="S31" s="761"/>
      <c r="T31" s="761"/>
      <c r="U31" s="761"/>
      <c r="V31" s="761"/>
      <c r="W31" s="761"/>
      <c r="X31" s="761"/>
      <c r="Y31" s="761"/>
      <c r="AA31" s="761"/>
      <c r="AB31" s="761"/>
      <c r="AC31" s="761"/>
    </row>
    <row r="32" spans="2:29" s="20" customFormat="1" ht="12.75" outlineLevel="1">
      <c r="B32" s="759"/>
      <c r="C32" s="760"/>
      <c r="D32" s="760"/>
      <c r="E32" s="760"/>
      <c r="F32" s="760"/>
      <c r="G32" s="280"/>
      <c r="H32" s="281"/>
      <c r="I32" s="280"/>
      <c r="J32" s="280"/>
      <c r="K32" s="761"/>
      <c r="L32" s="761"/>
      <c r="M32" s="761"/>
      <c r="N32" s="761"/>
      <c r="O32" s="761"/>
      <c r="P32" s="761"/>
      <c r="Q32" s="761"/>
      <c r="R32" s="761"/>
      <c r="S32" s="761"/>
      <c r="T32" s="761"/>
      <c r="U32" s="761"/>
      <c r="V32" s="761"/>
      <c r="W32" s="761"/>
      <c r="X32" s="761"/>
      <c r="Y32" s="761"/>
      <c r="AA32" s="761"/>
      <c r="AB32" s="761"/>
      <c r="AC32" s="761"/>
    </row>
    <row r="33" spans="2:29" s="20" customFormat="1" ht="12.75" outlineLevel="1">
      <c r="B33" s="759"/>
      <c r="C33" s="760"/>
      <c r="D33" s="760"/>
      <c r="E33" s="760"/>
      <c r="F33" s="760"/>
      <c r="G33" s="280"/>
      <c r="H33" s="281"/>
      <c r="I33" s="280"/>
      <c r="J33" s="280"/>
      <c r="K33" s="761"/>
      <c r="L33" s="761"/>
      <c r="M33" s="761"/>
      <c r="N33" s="761"/>
      <c r="O33" s="761"/>
      <c r="P33" s="761"/>
      <c r="Q33" s="761"/>
      <c r="R33" s="761"/>
      <c r="S33" s="761"/>
      <c r="T33" s="761"/>
      <c r="U33" s="761"/>
      <c r="V33" s="761"/>
      <c r="W33" s="761"/>
      <c r="X33" s="761"/>
      <c r="Y33" s="761"/>
      <c r="AA33" s="761"/>
      <c r="AB33" s="761"/>
      <c r="AC33" s="761"/>
    </row>
    <row r="34" spans="2:29" s="20" customFormat="1" ht="12.75" outlineLevel="1">
      <c r="B34" s="759"/>
      <c r="C34" s="760"/>
      <c r="D34" s="760"/>
      <c r="E34" s="760"/>
      <c r="F34" s="760"/>
      <c r="G34" s="280"/>
      <c r="H34" s="281"/>
      <c r="I34" s="280"/>
      <c r="J34" s="280"/>
      <c r="K34" s="761"/>
      <c r="L34" s="761"/>
      <c r="M34" s="761"/>
      <c r="N34" s="761"/>
      <c r="O34" s="761"/>
      <c r="P34" s="761"/>
      <c r="Q34" s="761"/>
      <c r="R34" s="761"/>
      <c r="S34" s="761"/>
      <c r="T34" s="761"/>
      <c r="U34" s="761"/>
      <c r="V34" s="761"/>
      <c r="W34" s="761"/>
      <c r="X34" s="761"/>
      <c r="Y34" s="761"/>
      <c r="AA34" s="761"/>
      <c r="AB34" s="761"/>
      <c r="AC34" s="761"/>
    </row>
    <row r="35" spans="2:29" s="20" customFormat="1" ht="12.75" outlineLevel="1">
      <c r="B35" s="759"/>
      <c r="C35" s="760"/>
      <c r="D35" s="760"/>
      <c r="E35" s="760"/>
      <c r="F35" s="760"/>
      <c r="G35" s="280"/>
      <c r="H35" s="281"/>
      <c r="I35" s="280"/>
      <c r="J35" s="280"/>
      <c r="K35" s="761"/>
      <c r="L35" s="761"/>
      <c r="M35" s="761"/>
      <c r="N35" s="761"/>
      <c r="O35" s="761"/>
      <c r="P35" s="761"/>
      <c r="Q35" s="761"/>
      <c r="R35" s="761"/>
      <c r="S35" s="761"/>
      <c r="T35" s="761"/>
      <c r="U35" s="761"/>
      <c r="V35" s="761"/>
      <c r="W35" s="761"/>
      <c r="X35" s="761"/>
      <c r="Y35" s="761"/>
      <c r="AA35" s="761"/>
      <c r="AB35" s="761"/>
      <c r="AC35" s="761"/>
    </row>
    <row r="36" spans="2:29" s="20" customFormat="1" ht="13.5" outlineLevel="1" thickBot="1">
      <c r="B36" s="762"/>
      <c r="C36" s="763"/>
      <c r="D36" s="763"/>
      <c r="E36" s="763"/>
      <c r="F36" s="763"/>
      <c r="G36" s="282"/>
      <c r="H36" s="283"/>
      <c r="I36" s="282"/>
      <c r="J36" s="282"/>
      <c r="K36" s="761"/>
      <c r="L36" s="761"/>
      <c r="M36" s="761"/>
      <c r="N36" s="761"/>
      <c r="O36" s="761"/>
      <c r="P36" s="761"/>
      <c r="Q36" s="761"/>
      <c r="R36" s="761"/>
      <c r="S36" s="761"/>
      <c r="T36" s="761"/>
      <c r="U36" s="761"/>
      <c r="V36" s="761"/>
      <c r="W36" s="761"/>
      <c r="X36" s="761"/>
      <c r="Y36" s="761"/>
      <c r="AA36" s="761"/>
      <c r="AB36" s="761"/>
      <c r="AC36" s="761"/>
    </row>
    <row r="37" spans="2:29" ht="42" customHeight="1" outlineLevel="1" thickBot="1">
      <c r="B37" s="104" t="s">
        <v>99</v>
      </c>
      <c r="C37" s="764" t="str">
        <f>CONCATENATE(
IF(AND(J27="Y",NOT(ISBLANK(AA27))),"Root cause: "&amp;AA27&amp;"; Verified by: "&amp;G27&amp;" - "&amp;TEXT(H27,"dd/mm/yyyy")&amp;"; by following action==&gt; "&amp;D27&amp;CHAR(10),""),
IF(AND(J28="Y",NOT(ISBLANK(AA28))),"Root cause: "&amp;AA28&amp;"; Verified by: "&amp;G28&amp;" - "&amp;TEXT(H28,"dd/mm/yyyy")&amp;"; by following action==&gt; "&amp;D28&amp;CHAR(10),""),
IF(AND(J29="Y",NOT(ISBLANK(AA29))),"Root cause: "&amp;AA29&amp;"; Verified by: "&amp;G29&amp;" - "&amp;TEXT(H29,"dd/mm/yyyy")&amp;"; by following action==&gt; "&amp;D29&amp;CHAR(10),""),
IF(AND(J30="Y",NOT(ISBLANK(AA30))),"Root cause: "&amp;AA30&amp;"; Verified by: "&amp;G30&amp;" - "&amp;TEXT(H30,"dd/mm/yyyy")&amp;"; by following action==&gt; "&amp;D30&amp;CHAR(10),""),
IF(AND(J31="Y",NOT(ISBLANK(AA31))),"Root cause: "&amp;AA31&amp;"; Verified by: "&amp;G31&amp;" - "&amp;TEXT(H31,"dd/mm/yyyy")&amp;"; by following action==&gt; "&amp;D31&amp;CHAR(10),""),
IF(AND(J32="Y",NOT(ISBLANK(AA32))),"Root cause: "&amp;AA32&amp;"; Verified by: "&amp;G32&amp;" - "&amp;TEXT(H32,"dd/mm/yyyy")&amp;"; by following action==&gt; "&amp;D32&amp;CHAR(10),""),
IF(AND(J33="Y",NOT(ISBLANK(AA33))),"Root cause: "&amp;AA33&amp;"; Verified by: "&amp;G33&amp;" - "&amp;TEXT(H33,"dd/mm/yyyy")&amp;"; by following action==&gt; "&amp;D33&amp;CHAR(10),""),
IF(AND(J33="Y",NOT(ISBLANK(AA34))),"Root cause: "&amp;AA34&amp;"; Verified by: "&amp;G34&amp;" - "&amp;TEXT(H34,"dd/mm/yyyy")&amp;"; by following action==&gt; "&amp;D34&amp;CHAR(10),""),
IF(AND(J34="Y",NOT(ISBLANK(AA35))),"Root cause: "&amp;AA35&amp;"; Verified by: "&amp;G35&amp;" - "&amp;TEXT(H35,"dd/mm/yyyy")&amp;"; by following action==&gt; "&amp;D35&amp;CHAR(10),""),
IF(AND(J35="Y",NOT(ISBLANK(AA36))),"Root cause: "&amp;AA36&amp;"; Verified by: "&amp;G36&amp;" - "&amp;TEXT(H36,"dd/mm/yyyy")&amp;"; by following action==&gt; "&amp;D36&amp;CHAR(10),""))</f>
        <v/>
      </c>
      <c r="D37" s="765"/>
      <c r="E37" s="765"/>
      <c r="F37" s="765"/>
      <c r="G37" s="765"/>
      <c r="H37" s="765"/>
      <c r="I37" s="765"/>
      <c r="J37" s="765"/>
      <c r="K37" s="766"/>
      <c r="L37" s="766"/>
      <c r="M37" s="766"/>
      <c r="N37" s="766"/>
      <c r="O37" s="766"/>
      <c r="P37" s="766"/>
      <c r="Q37" s="766"/>
      <c r="R37" s="766"/>
      <c r="S37" s="766"/>
      <c r="T37" s="766"/>
      <c r="U37" s="766"/>
      <c r="V37" s="766"/>
      <c r="W37" s="766"/>
      <c r="X37" s="766"/>
      <c r="Y37" s="766"/>
      <c r="Z37" s="766"/>
      <c r="AA37" s="766"/>
      <c r="AB37" s="766"/>
      <c r="AC37" s="766"/>
    </row>
    <row r="38" spans="2:29" ht="36" customHeight="1" thickBot="1">
      <c r="B38" s="81"/>
      <c r="C38" s="82" t="s">
        <v>138</v>
      </c>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row>
    <row r="39" spans="2:29" ht="3.75" customHeight="1" outlineLevel="1" thickBot="1">
      <c r="B39" s="83"/>
      <c r="C39" s="84"/>
      <c r="D39" s="84"/>
      <c r="E39" s="84"/>
      <c r="F39" s="84"/>
      <c r="G39" s="85"/>
      <c r="H39" s="85"/>
      <c r="I39" s="85"/>
      <c r="J39" s="86"/>
      <c r="K39" s="83"/>
      <c r="L39" s="83"/>
      <c r="M39" s="83"/>
      <c r="N39" s="85"/>
      <c r="O39" s="85"/>
      <c r="P39" s="85"/>
      <c r="Q39" s="85"/>
      <c r="R39" s="85"/>
      <c r="S39" s="85"/>
      <c r="T39" s="85"/>
      <c r="U39" s="85"/>
      <c r="V39" s="85"/>
      <c r="W39" s="85"/>
      <c r="X39" s="85"/>
      <c r="Y39" s="85"/>
      <c r="Z39" s="85"/>
      <c r="AA39" s="85"/>
      <c r="AB39" s="85"/>
      <c r="AC39" s="87"/>
    </row>
    <row r="40" spans="2:29" ht="16.5" outlineLevel="1" thickBot="1">
      <c r="B40" s="83"/>
      <c r="C40" s="80"/>
      <c r="D40" s="88" t="s">
        <v>44</v>
      </c>
      <c r="E40" s="80"/>
      <c r="F40" s="80"/>
      <c r="G40" s="80"/>
      <c r="H40" s="83"/>
      <c r="I40" s="83"/>
      <c r="J40" s="83"/>
      <c r="K40" s="80"/>
      <c r="L40" s="88" t="s">
        <v>45</v>
      </c>
      <c r="M40" s="80"/>
      <c r="N40" s="80"/>
      <c r="O40" s="80"/>
      <c r="P40" s="83"/>
      <c r="Q40" s="83"/>
      <c r="R40" s="83"/>
      <c r="S40" s="80"/>
      <c r="T40" s="88" t="s">
        <v>46</v>
      </c>
      <c r="U40" s="80"/>
      <c r="V40" s="80"/>
      <c r="W40" s="80"/>
      <c r="X40" s="80"/>
      <c r="Y40" s="83"/>
      <c r="Z40" s="83"/>
      <c r="AA40" s="87"/>
      <c r="AB40" s="86"/>
      <c r="AC40" s="86"/>
    </row>
    <row r="41" spans="2:29" ht="6" customHeight="1" outlineLevel="1">
      <c r="B41" s="83"/>
      <c r="C41" s="89"/>
      <c r="D41" s="90"/>
      <c r="E41" s="90"/>
      <c r="F41" s="90"/>
      <c r="G41" s="91"/>
      <c r="H41" s="83"/>
      <c r="I41" s="83"/>
      <c r="J41" s="83"/>
      <c r="K41" s="86"/>
      <c r="L41" s="85"/>
      <c r="M41" s="83"/>
      <c r="N41" s="83"/>
      <c r="O41" s="85"/>
      <c r="P41" s="83"/>
      <c r="Q41" s="83"/>
      <c r="R41" s="83"/>
      <c r="S41" s="85"/>
      <c r="T41" s="85"/>
      <c r="U41" s="83"/>
      <c r="V41" s="83"/>
      <c r="W41" s="85"/>
      <c r="X41" s="91"/>
      <c r="Y41" s="91"/>
      <c r="Z41" s="92"/>
      <c r="AA41" s="91"/>
      <c r="AB41" s="91"/>
      <c r="AC41" s="91"/>
    </row>
    <row r="42" spans="2:29" s="110" customFormat="1" ht="12.75" outlineLevel="1">
      <c r="B42" s="19"/>
      <c r="C42" s="6"/>
      <c r="D42" s="5" t="s">
        <v>47</v>
      </c>
      <c r="E42" s="7"/>
      <c r="F42" s="7"/>
      <c r="G42" s="7"/>
      <c r="H42" s="19"/>
      <c r="I42" s="19"/>
      <c r="J42" s="19"/>
      <c r="K42" s="6"/>
      <c r="L42" s="5" t="s">
        <v>48</v>
      </c>
      <c r="M42" s="19"/>
      <c r="N42" s="19"/>
      <c r="O42" s="8"/>
      <c r="P42" s="19"/>
      <c r="Q42" s="19"/>
      <c r="R42" s="19"/>
      <c r="S42" s="6"/>
      <c r="T42" s="5" t="s">
        <v>49</v>
      </c>
      <c r="U42" s="19"/>
      <c r="V42" s="19"/>
      <c r="W42" s="7"/>
      <c r="X42" s="7"/>
      <c r="Y42" s="7"/>
      <c r="Z42" s="7"/>
      <c r="AA42" s="7"/>
      <c r="AB42" s="7"/>
      <c r="AC42" s="7"/>
    </row>
    <row r="43" spans="2:29" s="110" customFormat="1" ht="12.75" outlineLevel="1">
      <c r="B43" s="19"/>
      <c r="C43" s="6"/>
      <c r="D43" s="5" t="s">
        <v>50</v>
      </c>
      <c r="E43" s="7"/>
      <c r="F43" s="7"/>
      <c r="G43" s="7"/>
      <c r="H43" s="19"/>
      <c r="I43" s="19"/>
      <c r="J43" s="19"/>
      <c r="K43" s="6"/>
      <c r="L43" s="5" t="s">
        <v>51</v>
      </c>
      <c r="M43" s="19"/>
      <c r="N43" s="19"/>
      <c r="O43" s="7"/>
      <c r="P43" s="19"/>
      <c r="Q43" s="19"/>
      <c r="R43" s="19"/>
      <c r="S43" s="6"/>
      <c r="T43" s="5" t="s">
        <v>52</v>
      </c>
      <c r="U43" s="19"/>
      <c r="V43" s="19"/>
      <c r="W43" s="7"/>
      <c r="X43" s="7"/>
      <c r="Y43" s="7"/>
      <c r="Z43" s="7"/>
      <c r="AA43" s="7"/>
      <c r="AB43" s="7"/>
      <c r="AC43" s="7"/>
    </row>
    <row r="44" spans="2:29" s="110" customFormat="1" ht="12.75" outlineLevel="1">
      <c r="B44" s="19"/>
      <c r="C44" s="6"/>
      <c r="D44" s="5" t="s">
        <v>53</v>
      </c>
      <c r="E44" s="7"/>
      <c r="F44" s="7"/>
      <c r="G44" s="7"/>
      <c r="H44" s="19"/>
      <c r="I44" s="19"/>
      <c r="J44" s="19"/>
      <c r="K44" s="6"/>
      <c r="L44" s="5" t="s">
        <v>54</v>
      </c>
      <c r="M44" s="19"/>
      <c r="N44" s="19"/>
      <c r="O44" s="7"/>
      <c r="P44" s="19"/>
      <c r="Q44" s="19"/>
      <c r="R44" s="19"/>
      <c r="S44" s="6"/>
      <c r="T44" s="5" t="s">
        <v>55</v>
      </c>
      <c r="U44" s="19"/>
      <c r="V44" s="19"/>
      <c r="W44" s="7"/>
      <c r="X44" s="7"/>
      <c r="Y44" s="7"/>
      <c r="Z44" s="7"/>
      <c r="AA44" s="7"/>
      <c r="AB44" s="7"/>
      <c r="AC44" s="7"/>
    </row>
    <row r="45" spans="2:29" s="110" customFormat="1" ht="12.75" outlineLevel="1">
      <c r="B45" s="19"/>
      <c r="C45" s="6"/>
      <c r="D45" s="5" t="s">
        <v>56</v>
      </c>
      <c r="E45" s="7"/>
      <c r="F45" s="7"/>
      <c r="G45" s="7"/>
      <c r="H45" s="19"/>
      <c r="I45" s="19"/>
      <c r="J45" s="19"/>
      <c r="K45" s="6"/>
      <c r="L45" s="5" t="s">
        <v>57</v>
      </c>
      <c r="M45" s="19"/>
      <c r="N45" s="19"/>
      <c r="O45" s="7"/>
      <c r="P45" s="19"/>
      <c r="Q45" s="19"/>
      <c r="R45" s="19"/>
      <c r="S45" s="6"/>
      <c r="T45" s="5" t="s">
        <v>58</v>
      </c>
      <c r="U45" s="19"/>
      <c r="V45" s="19"/>
      <c r="W45" s="7"/>
      <c r="X45" s="7"/>
      <c r="Y45" s="7"/>
      <c r="Z45" s="7"/>
      <c r="AA45" s="7"/>
      <c r="AB45" s="7"/>
      <c r="AC45" s="7"/>
    </row>
    <row r="46" spans="2:29" s="110" customFormat="1" ht="12.75" outlineLevel="1">
      <c r="B46" s="19"/>
      <c r="C46" s="6"/>
      <c r="D46" s="5" t="s">
        <v>59</v>
      </c>
      <c r="E46" s="7"/>
      <c r="F46" s="7"/>
      <c r="G46" s="7"/>
      <c r="H46" s="19"/>
      <c r="I46" s="19"/>
      <c r="J46" s="19"/>
      <c r="K46" s="6"/>
      <c r="L46" s="5" t="s">
        <v>60</v>
      </c>
      <c r="M46" s="19"/>
      <c r="N46" s="19"/>
      <c r="O46" s="7"/>
      <c r="P46" s="19"/>
      <c r="Q46" s="19"/>
      <c r="R46" s="19"/>
      <c r="S46" s="6"/>
      <c r="T46" s="5" t="s">
        <v>61</v>
      </c>
      <c r="U46" s="19"/>
      <c r="V46" s="19"/>
      <c r="W46" s="7"/>
      <c r="X46" s="7"/>
      <c r="Y46" s="7"/>
      <c r="Z46" s="7"/>
      <c r="AA46" s="7"/>
      <c r="AB46" s="7"/>
      <c r="AC46" s="7"/>
    </row>
    <row r="47" spans="2:29" s="110" customFormat="1" ht="12.75" outlineLevel="1">
      <c r="B47" s="19"/>
      <c r="C47" s="6"/>
      <c r="D47" s="11"/>
      <c r="E47" s="14"/>
      <c r="F47" s="14"/>
      <c r="G47" s="14"/>
      <c r="H47" s="19"/>
      <c r="I47" s="19"/>
      <c r="J47" s="19"/>
      <c r="K47" s="6"/>
      <c r="L47" s="5" t="s">
        <v>62</v>
      </c>
      <c r="M47" s="19"/>
      <c r="N47" s="19"/>
      <c r="O47" s="7"/>
      <c r="P47" s="19"/>
      <c r="Q47" s="19"/>
      <c r="R47" s="19"/>
      <c r="S47" s="6"/>
      <c r="T47" s="5" t="s">
        <v>63</v>
      </c>
      <c r="U47" s="19"/>
      <c r="V47" s="19"/>
      <c r="W47" s="7"/>
      <c r="X47" s="7"/>
      <c r="Y47" s="7"/>
      <c r="Z47" s="7"/>
      <c r="AA47" s="7"/>
      <c r="AB47" s="7"/>
      <c r="AC47" s="7"/>
    </row>
    <row r="48" spans="2:29" s="110" customFormat="1" ht="12.75" outlineLevel="1">
      <c r="B48" s="19"/>
      <c r="C48" s="6"/>
      <c r="D48" s="11"/>
      <c r="E48" s="14"/>
      <c r="F48" s="14"/>
      <c r="G48" s="14"/>
      <c r="H48" s="19"/>
      <c r="I48" s="19"/>
      <c r="J48" s="19"/>
      <c r="K48" s="6"/>
      <c r="L48" s="5"/>
      <c r="M48" s="19"/>
      <c r="N48" s="19"/>
      <c r="O48" s="7"/>
      <c r="P48" s="19"/>
      <c r="Q48" s="19"/>
      <c r="R48" s="19"/>
      <c r="S48" s="6"/>
      <c r="T48" s="5" t="s">
        <v>64</v>
      </c>
      <c r="U48" s="19"/>
      <c r="V48" s="19"/>
      <c r="W48" s="7"/>
      <c r="X48" s="7"/>
      <c r="Y48" s="7"/>
      <c r="Z48" s="7"/>
      <c r="AA48" s="7"/>
      <c r="AB48" s="7"/>
      <c r="AC48" s="7"/>
    </row>
    <row r="49" spans="2:29" s="110" customFormat="1" ht="12.75" outlineLevel="1">
      <c r="B49" s="19"/>
      <c r="C49" s="9"/>
      <c r="D49" s="9"/>
      <c r="E49" s="9"/>
      <c r="F49" s="9"/>
      <c r="G49" s="16"/>
      <c r="H49" s="19"/>
      <c r="I49" s="19"/>
      <c r="J49" s="19"/>
      <c r="K49" s="6"/>
      <c r="L49" s="5"/>
      <c r="M49" s="19"/>
      <c r="N49" s="19"/>
      <c r="O49" s="7"/>
      <c r="P49" s="19"/>
      <c r="Q49" s="19"/>
      <c r="R49" s="19"/>
      <c r="S49" s="6"/>
      <c r="T49" s="5"/>
      <c r="U49" s="19"/>
      <c r="V49" s="19"/>
      <c r="W49" s="7"/>
      <c r="X49" s="7"/>
      <c r="Y49" s="7"/>
      <c r="Z49" s="7"/>
      <c r="AA49" s="7"/>
      <c r="AB49" s="7"/>
      <c r="AC49" s="7"/>
    </row>
    <row r="50" spans="2:29" s="110" customFormat="1" ht="12.75" outlineLevel="1">
      <c r="B50" s="19"/>
      <c r="C50" s="9"/>
      <c r="D50" s="9"/>
      <c r="E50" s="9"/>
      <c r="F50" s="9"/>
      <c r="G50" s="13"/>
      <c r="H50" s="13"/>
      <c r="I50" s="13"/>
      <c r="J50" s="13"/>
      <c r="K50" s="9"/>
      <c r="L50" s="9"/>
      <c r="M50" s="9"/>
      <c r="N50" s="16"/>
      <c r="O50" s="16"/>
      <c r="P50" s="16"/>
      <c r="Q50" s="16"/>
      <c r="R50" s="16"/>
      <c r="S50" s="16"/>
      <c r="T50" s="9"/>
      <c r="U50" s="9"/>
      <c r="V50" s="9"/>
      <c r="W50" s="9"/>
      <c r="X50" s="9"/>
      <c r="Y50" s="9"/>
      <c r="Z50" s="9"/>
      <c r="AA50" s="9"/>
      <c r="AB50" s="9"/>
      <c r="AC50" s="10"/>
    </row>
    <row r="51" spans="2:29" s="110" customFormat="1" ht="16.5" customHeight="1" outlineLevel="1">
      <c r="B51" s="19"/>
      <c r="C51" s="6"/>
      <c r="D51" s="11" t="s">
        <v>65</v>
      </c>
      <c r="E51" s="12"/>
      <c r="F51" s="12"/>
      <c r="G51" s="12"/>
      <c r="H51" s="19"/>
      <c r="I51" s="7"/>
      <c r="J51" s="7"/>
      <c r="K51" s="6"/>
      <c r="L51" s="5" t="s">
        <v>68</v>
      </c>
      <c r="M51" s="15"/>
      <c r="N51" s="15"/>
      <c r="O51" s="15"/>
      <c r="P51" s="15"/>
      <c r="Q51" s="15"/>
      <c r="R51" s="15"/>
      <c r="S51" s="6"/>
      <c r="T51" s="5" t="s">
        <v>69</v>
      </c>
      <c r="U51" s="15"/>
      <c r="V51" s="15"/>
      <c r="W51" s="15"/>
      <c r="X51" s="15"/>
      <c r="Y51" s="15"/>
      <c r="Z51" s="15"/>
      <c r="AA51" s="15"/>
      <c r="AB51" s="15"/>
      <c r="AC51" s="15"/>
    </row>
    <row r="52" spans="2:29" s="110" customFormat="1" ht="15.75" customHeight="1" outlineLevel="1">
      <c r="B52" s="19"/>
      <c r="C52" s="6"/>
      <c r="D52" s="11" t="s">
        <v>66</v>
      </c>
      <c r="E52" s="12"/>
      <c r="F52" s="12"/>
      <c r="G52" s="12"/>
      <c r="H52" s="19"/>
      <c r="I52" s="7"/>
      <c r="J52" s="7"/>
      <c r="K52" s="6"/>
      <c r="L52" s="5" t="s">
        <v>71</v>
      </c>
      <c r="M52" s="15"/>
      <c r="N52" s="15"/>
      <c r="O52" s="15"/>
      <c r="P52" s="15"/>
      <c r="Q52" s="15"/>
      <c r="R52" s="15"/>
      <c r="S52" s="6"/>
      <c r="T52" s="5" t="s">
        <v>72</v>
      </c>
      <c r="U52" s="15"/>
      <c r="V52" s="15"/>
      <c r="W52" s="15"/>
      <c r="X52" s="15"/>
      <c r="Y52" s="15"/>
      <c r="Z52" s="15"/>
      <c r="AA52" s="15"/>
      <c r="AB52" s="15"/>
      <c r="AC52" s="15"/>
    </row>
    <row r="53" spans="2:29" s="110" customFormat="1" ht="15.75" customHeight="1" outlineLevel="1">
      <c r="B53" s="19"/>
      <c r="C53" s="6"/>
      <c r="D53" s="11" t="s">
        <v>67</v>
      </c>
      <c r="E53" s="12"/>
      <c r="F53" s="12"/>
      <c r="G53" s="12"/>
      <c r="H53" s="19"/>
      <c r="I53" s="7"/>
      <c r="J53" s="7"/>
      <c r="K53" s="6"/>
      <c r="L53" s="5" t="s">
        <v>74</v>
      </c>
      <c r="M53" s="19"/>
      <c r="N53" s="19"/>
      <c r="O53" s="19"/>
      <c r="P53" s="7"/>
      <c r="Q53" s="7"/>
      <c r="R53" s="7"/>
      <c r="S53" s="6"/>
      <c r="T53" s="5" t="s">
        <v>75</v>
      </c>
      <c r="U53" s="7"/>
      <c r="V53" s="15"/>
      <c r="W53" s="19"/>
      <c r="X53" s="19"/>
      <c r="Y53" s="7"/>
      <c r="Z53" s="7"/>
      <c r="AA53" s="7"/>
      <c r="AB53" s="7"/>
      <c r="AC53" s="7"/>
    </row>
    <row r="54" spans="2:29" s="110" customFormat="1" ht="15.75" customHeight="1" outlineLevel="1">
      <c r="B54" s="19"/>
      <c r="C54" s="6"/>
      <c r="D54" s="11" t="s">
        <v>70</v>
      </c>
      <c r="E54" s="12"/>
      <c r="F54" s="12"/>
      <c r="G54" s="12"/>
      <c r="H54" s="19"/>
      <c r="I54" s="7"/>
      <c r="J54" s="7"/>
      <c r="K54" s="6"/>
      <c r="L54" s="5" t="s">
        <v>77</v>
      </c>
      <c r="M54" s="19"/>
      <c r="N54" s="19"/>
      <c r="O54" s="19"/>
      <c r="P54" s="7"/>
      <c r="Q54" s="7"/>
      <c r="R54" s="7"/>
      <c r="S54" s="6"/>
      <c r="T54" s="5" t="s">
        <v>78</v>
      </c>
      <c r="U54" s="7"/>
      <c r="V54" s="15"/>
      <c r="W54" s="19"/>
      <c r="X54" s="19"/>
      <c r="Y54" s="7"/>
      <c r="Z54" s="7"/>
      <c r="AA54" s="7"/>
      <c r="AB54" s="7"/>
      <c r="AC54" s="7"/>
    </row>
    <row r="55" spans="2:29" s="110" customFormat="1" ht="15.75" customHeight="1" outlineLevel="1">
      <c r="B55" s="19"/>
      <c r="C55" s="6"/>
      <c r="D55" s="11" t="s">
        <v>73</v>
      </c>
      <c r="E55" s="12"/>
      <c r="F55" s="12"/>
      <c r="G55" s="12"/>
      <c r="H55" s="19"/>
      <c r="I55" s="7"/>
      <c r="J55" s="7"/>
      <c r="K55" s="6"/>
      <c r="L55" s="5" t="s">
        <v>80</v>
      </c>
      <c r="M55" s="19"/>
      <c r="N55" s="19"/>
      <c r="O55" s="19"/>
      <c r="P55" s="7"/>
      <c r="Q55" s="7"/>
      <c r="R55" s="7"/>
      <c r="S55" s="6"/>
      <c r="T55" s="5" t="s">
        <v>81</v>
      </c>
      <c r="U55" s="7"/>
      <c r="V55" s="15"/>
      <c r="W55" s="19"/>
      <c r="X55" s="19"/>
      <c r="Y55" s="7"/>
      <c r="Z55" s="7"/>
      <c r="AA55" s="7"/>
      <c r="AB55" s="7"/>
      <c r="AC55" s="7"/>
    </row>
    <row r="56" spans="2:29" s="110" customFormat="1" ht="15.75" customHeight="1" outlineLevel="1">
      <c r="B56" s="19"/>
      <c r="C56" s="6"/>
      <c r="D56" s="11" t="s">
        <v>76</v>
      </c>
      <c r="E56" s="12"/>
      <c r="F56" s="12"/>
      <c r="G56" s="12"/>
      <c r="H56" s="19"/>
      <c r="I56" s="7"/>
      <c r="J56" s="7"/>
      <c r="K56" s="6"/>
      <c r="L56" s="5"/>
      <c r="M56" s="19"/>
      <c r="N56" s="19"/>
      <c r="O56" s="19"/>
      <c r="P56" s="7"/>
      <c r="Q56" s="7"/>
      <c r="R56" s="19"/>
      <c r="S56" s="6"/>
      <c r="T56" s="5"/>
      <c r="U56" s="7"/>
      <c r="V56" s="15"/>
      <c r="W56" s="19"/>
      <c r="X56" s="19"/>
      <c r="Y56" s="7"/>
      <c r="Z56" s="7"/>
      <c r="AA56" s="7"/>
      <c r="AB56" s="7"/>
      <c r="AC56" s="7"/>
    </row>
    <row r="57" spans="2:29" s="110" customFormat="1" ht="15.75" customHeight="1" outlineLevel="1">
      <c r="B57" s="19"/>
      <c r="C57" s="6"/>
      <c r="D57" s="11" t="s">
        <v>79</v>
      </c>
      <c r="E57" s="12"/>
      <c r="F57" s="12"/>
      <c r="G57" s="12"/>
      <c r="H57" s="19"/>
      <c r="I57" s="7"/>
      <c r="J57" s="7"/>
      <c r="K57" s="6"/>
      <c r="L57" s="5"/>
      <c r="M57" s="19"/>
      <c r="N57" s="19"/>
      <c r="O57" s="19"/>
      <c r="P57" s="7"/>
      <c r="Q57" s="7"/>
      <c r="R57" s="19"/>
      <c r="S57" s="6"/>
      <c r="T57" s="5"/>
      <c r="U57" s="7"/>
      <c r="V57" s="15"/>
      <c r="W57" s="19"/>
      <c r="X57" s="19"/>
      <c r="Y57" s="7"/>
      <c r="Z57" s="7"/>
      <c r="AA57" s="7"/>
      <c r="AB57" s="7"/>
      <c r="AC57" s="7"/>
    </row>
    <row r="58" spans="2:29" s="110" customFormat="1" ht="15.75" customHeight="1" outlineLevel="1">
      <c r="B58" s="19"/>
      <c r="C58" s="6"/>
      <c r="D58" s="11"/>
      <c r="E58" s="12"/>
      <c r="F58" s="12"/>
      <c r="G58" s="12"/>
      <c r="H58" s="19"/>
      <c r="I58" s="7"/>
      <c r="J58" s="7"/>
      <c r="K58" s="6"/>
      <c r="L58" s="5"/>
      <c r="M58" s="19"/>
      <c r="N58" s="19"/>
      <c r="O58" s="19"/>
      <c r="P58" s="7"/>
      <c r="Q58" s="7"/>
      <c r="R58" s="19"/>
      <c r="S58" s="6"/>
      <c r="T58" s="5"/>
      <c r="U58" s="7"/>
      <c r="V58" s="17"/>
      <c r="W58" s="19"/>
      <c r="X58" s="19"/>
      <c r="Y58" s="7"/>
      <c r="Z58" s="7"/>
      <c r="AA58" s="7"/>
      <c r="AB58" s="7"/>
      <c r="AC58" s="7"/>
    </row>
    <row r="59" spans="2:29" ht="6" customHeight="1" outlineLevel="1" thickBot="1">
      <c r="B59" s="83"/>
      <c r="C59" s="94"/>
      <c r="D59" s="91"/>
      <c r="E59" s="91"/>
      <c r="F59" s="91"/>
      <c r="G59" s="91"/>
      <c r="H59" s="83"/>
      <c r="I59" s="91"/>
      <c r="J59" s="91"/>
      <c r="K59" s="91"/>
      <c r="L59" s="91"/>
      <c r="M59" s="83"/>
      <c r="N59" s="83"/>
      <c r="O59" s="83"/>
      <c r="P59" s="92"/>
      <c r="Q59" s="92"/>
      <c r="R59" s="91"/>
      <c r="S59" s="91"/>
      <c r="T59" s="91"/>
      <c r="U59" s="92"/>
      <c r="V59" s="83"/>
      <c r="W59" s="83"/>
      <c r="X59" s="92"/>
      <c r="Y59" s="92"/>
      <c r="Z59" s="91"/>
      <c r="AA59" s="93"/>
      <c r="AB59" s="91"/>
      <c r="AC59" s="91"/>
    </row>
    <row r="60" spans="2:29" ht="16.5" outlineLevel="1" thickBot="1">
      <c r="B60" s="83"/>
      <c r="C60" s="80"/>
      <c r="D60" s="88" t="s">
        <v>82</v>
      </c>
      <c r="E60" s="80"/>
      <c r="F60" s="80"/>
      <c r="G60" s="80"/>
      <c r="H60" s="83"/>
      <c r="I60" s="91"/>
      <c r="J60" s="91"/>
      <c r="K60" s="80"/>
      <c r="L60" s="88" t="s">
        <v>83</v>
      </c>
      <c r="M60" s="80"/>
      <c r="N60" s="80"/>
      <c r="O60" s="80"/>
      <c r="P60" s="83"/>
      <c r="Q60" s="83"/>
      <c r="R60" s="91"/>
      <c r="S60" s="80"/>
      <c r="T60" s="88" t="s">
        <v>84</v>
      </c>
      <c r="U60" s="80"/>
      <c r="V60" s="80"/>
      <c r="W60" s="80"/>
      <c r="X60" s="80"/>
      <c r="Y60" s="83"/>
      <c r="Z60" s="83"/>
      <c r="AA60" s="93"/>
      <c r="AB60" s="91"/>
      <c r="AC60" s="91"/>
    </row>
    <row r="61" spans="2:29" ht="7.5" customHeight="1" outlineLevel="1" thickBot="1">
      <c r="B61" s="83"/>
      <c r="C61" s="94"/>
      <c r="D61" s="94"/>
      <c r="E61" s="94"/>
      <c r="F61" s="94"/>
      <c r="G61" s="94"/>
      <c r="H61" s="94"/>
      <c r="I61" s="94"/>
      <c r="J61" s="94"/>
      <c r="K61" s="94"/>
      <c r="L61" s="94"/>
      <c r="M61" s="94"/>
      <c r="N61" s="94"/>
      <c r="O61" s="94"/>
      <c r="P61" s="94"/>
      <c r="Q61" s="94"/>
      <c r="R61" s="94"/>
      <c r="S61" s="94"/>
      <c r="T61" s="94"/>
      <c r="U61" s="94"/>
      <c r="V61" s="94"/>
      <c r="W61" s="94"/>
      <c r="X61" s="94"/>
      <c r="Y61" s="94"/>
      <c r="Z61" s="94"/>
      <c r="AA61" s="94"/>
      <c r="AB61" s="94"/>
      <c r="AC61" s="94"/>
    </row>
    <row r="62" spans="2:29" ht="16.5" outlineLevel="1" thickBot="1">
      <c r="B62" s="95"/>
      <c r="C62" s="95" t="s">
        <v>458</v>
      </c>
      <c r="D62" s="96"/>
      <c r="E62" s="96"/>
      <c r="F62" s="96"/>
      <c r="G62" s="96"/>
      <c r="H62" s="96"/>
      <c r="I62" s="96"/>
      <c r="J62" s="96"/>
      <c r="K62" s="97" t="str">
        <f>IF(AND(OR($J64="",$J64="N"),
OR($J65="",$J65="N"),
OR($J66="",$J66="N"),
OR($J67="",$J67="N"),
OR($J68="",$J68="N"),
OR($J69="",$J69="N"),
OR($J70="",$J70="N"),
OR($J71="",$J71="N"),
OR($J72="",$J72="N"),
OR($J73="",$J73="N")),"x","")</f>
        <v>x</v>
      </c>
      <c r="L62" s="98" t="s">
        <v>459</v>
      </c>
      <c r="M62" s="98"/>
      <c r="N62" s="98"/>
      <c r="O62" s="98"/>
      <c r="P62" s="98"/>
      <c r="Q62" s="98"/>
      <c r="R62" s="98"/>
      <c r="S62" s="98"/>
      <c r="T62" s="98"/>
      <c r="U62" s="98"/>
      <c r="V62" s="98"/>
      <c r="W62" s="98"/>
      <c r="X62" s="98"/>
      <c r="Y62" s="98"/>
      <c r="Z62" s="98"/>
      <c r="AA62" s="98"/>
      <c r="AB62" s="98"/>
      <c r="AC62" s="98"/>
    </row>
    <row r="63" spans="2:29" s="68" customFormat="1" ht="30" customHeight="1" outlineLevel="1" thickBot="1">
      <c r="B63" s="775" t="s">
        <v>98</v>
      </c>
      <c r="C63" s="776"/>
      <c r="D63" s="777" t="s">
        <v>88</v>
      </c>
      <c r="E63" s="778"/>
      <c r="F63" s="779"/>
      <c r="G63" s="99" t="s">
        <v>89</v>
      </c>
      <c r="H63" s="100" t="s">
        <v>90</v>
      </c>
      <c r="I63" s="101" t="s">
        <v>91</v>
      </c>
      <c r="J63" s="102" t="s">
        <v>87</v>
      </c>
      <c r="K63" s="771" t="s">
        <v>95</v>
      </c>
      <c r="L63" s="771"/>
      <c r="M63" s="771"/>
      <c r="N63" s="771" t="s">
        <v>95</v>
      </c>
      <c r="O63" s="771"/>
      <c r="P63" s="771"/>
      <c r="Q63" s="771" t="s">
        <v>95</v>
      </c>
      <c r="R63" s="771"/>
      <c r="S63" s="771"/>
      <c r="T63" s="771" t="s">
        <v>95</v>
      </c>
      <c r="U63" s="771"/>
      <c r="V63" s="771"/>
      <c r="W63" s="771" t="s">
        <v>95</v>
      </c>
      <c r="X63" s="771"/>
      <c r="Y63" s="772"/>
      <c r="Z63" s="103" t="s">
        <v>92</v>
      </c>
      <c r="AA63" s="773" t="s">
        <v>96</v>
      </c>
      <c r="AB63" s="774"/>
      <c r="AC63" s="774"/>
    </row>
    <row r="64" spans="2:29" s="20" customFormat="1" ht="15" customHeight="1" outlineLevel="1" thickBot="1">
      <c r="B64" s="780"/>
      <c r="C64" s="781"/>
      <c r="D64" s="781"/>
      <c r="E64" s="781"/>
      <c r="F64" s="781"/>
      <c r="G64" s="277"/>
      <c r="H64" s="278"/>
      <c r="I64" s="277"/>
      <c r="J64" s="279"/>
      <c r="K64" s="761"/>
      <c r="L64" s="761"/>
      <c r="M64" s="761"/>
      <c r="N64" s="761"/>
      <c r="O64" s="761"/>
      <c r="P64" s="761"/>
      <c r="Q64" s="761"/>
      <c r="R64" s="761"/>
      <c r="S64" s="761"/>
      <c r="T64" s="761"/>
      <c r="U64" s="761"/>
      <c r="V64" s="761"/>
      <c r="W64" s="761"/>
      <c r="X64" s="761"/>
      <c r="Y64" s="761"/>
      <c r="AA64" s="761"/>
      <c r="AB64" s="761"/>
      <c r="AC64" s="761"/>
    </row>
    <row r="65" spans="2:29" s="20" customFormat="1" ht="13.5" outlineLevel="1" thickBot="1">
      <c r="B65" s="780"/>
      <c r="C65" s="781"/>
      <c r="D65" s="781"/>
      <c r="E65" s="781"/>
      <c r="F65" s="781"/>
      <c r="G65" s="277"/>
      <c r="H65" s="278"/>
      <c r="I65" s="277"/>
      <c r="J65" s="279"/>
      <c r="K65" s="761"/>
      <c r="L65" s="761"/>
      <c r="M65" s="761"/>
      <c r="N65" s="761"/>
      <c r="O65" s="761"/>
      <c r="P65" s="761"/>
      <c r="Q65" s="761"/>
      <c r="R65" s="761"/>
      <c r="S65" s="761"/>
      <c r="T65" s="761"/>
      <c r="U65" s="761"/>
      <c r="V65" s="761"/>
      <c r="W65" s="761"/>
      <c r="X65" s="761"/>
      <c r="Y65" s="761"/>
      <c r="AA65" s="761"/>
      <c r="AB65" s="761"/>
      <c r="AC65" s="761"/>
    </row>
    <row r="66" spans="2:29" s="20" customFormat="1" ht="13.5" outlineLevel="1" thickBot="1">
      <c r="B66" s="780"/>
      <c r="C66" s="781"/>
      <c r="D66" s="781"/>
      <c r="E66" s="781"/>
      <c r="F66" s="781"/>
      <c r="G66" s="277"/>
      <c r="H66" s="278"/>
      <c r="I66" s="277"/>
      <c r="J66" s="279"/>
      <c r="K66" s="761"/>
      <c r="L66" s="761"/>
      <c r="M66" s="761"/>
      <c r="N66" s="761"/>
      <c r="O66" s="761"/>
      <c r="P66" s="761"/>
      <c r="Q66" s="761"/>
      <c r="R66" s="761"/>
      <c r="S66" s="761"/>
      <c r="T66" s="761"/>
      <c r="U66" s="761"/>
      <c r="V66" s="761"/>
      <c r="W66" s="761"/>
      <c r="X66" s="761"/>
      <c r="Y66" s="761"/>
      <c r="AA66" s="761"/>
      <c r="AB66" s="761"/>
      <c r="AC66" s="761"/>
    </row>
    <row r="67" spans="2:29" s="20" customFormat="1" ht="13.5" outlineLevel="1" thickBot="1">
      <c r="B67" s="780"/>
      <c r="C67" s="781"/>
      <c r="D67" s="781"/>
      <c r="E67" s="781"/>
      <c r="F67" s="781"/>
      <c r="G67" s="277"/>
      <c r="H67" s="278"/>
      <c r="I67" s="277"/>
      <c r="J67" s="279"/>
      <c r="K67" s="761"/>
      <c r="L67" s="761"/>
      <c r="M67" s="761"/>
      <c r="N67" s="761"/>
      <c r="O67" s="761"/>
      <c r="P67" s="761"/>
      <c r="Q67" s="761"/>
      <c r="R67" s="761"/>
      <c r="S67" s="761"/>
      <c r="T67" s="761"/>
      <c r="U67" s="761"/>
      <c r="V67" s="761"/>
      <c r="W67" s="761"/>
      <c r="X67" s="761"/>
      <c r="Y67" s="761"/>
      <c r="AA67" s="761"/>
      <c r="AB67" s="761"/>
      <c r="AC67" s="761"/>
    </row>
    <row r="68" spans="2:29" s="20" customFormat="1" ht="13.5" outlineLevel="1" thickBot="1">
      <c r="B68" s="780"/>
      <c r="C68" s="781"/>
      <c r="D68" s="781"/>
      <c r="E68" s="781"/>
      <c r="F68" s="781"/>
      <c r="G68" s="277"/>
      <c r="H68" s="278"/>
      <c r="I68" s="277"/>
      <c r="J68" s="279"/>
      <c r="K68" s="761"/>
      <c r="L68" s="761"/>
      <c r="M68" s="761"/>
      <c r="N68" s="761"/>
      <c r="O68" s="761"/>
      <c r="P68" s="761"/>
      <c r="Q68" s="761"/>
      <c r="R68" s="761"/>
      <c r="S68" s="761"/>
      <c r="T68" s="761"/>
      <c r="U68" s="761"/>
      <c r="V68" s="761"/>
      <c r="W68" s="761"/>
      <c r="X68" s="761"/>
      <c r="Y68" s="761"/>
      <c r="AA68" s="761"/>
      <c r="AB68" s="761"/>
      <c r="AC68" s="761"/>
    </row>
    <row r="69" spans="2:29" s="20" customFormat="1" ht="13.5" outlineLevel="1" thickBot="1">
      <c r="B69" s="780"/>
      <c r="C69" s="781"/>
      <c r="D69" s="781"/>
      <c r="E69" s="781"/>
      <c r="F69" s="781"/>
      <c r="G69" s="277"/>
      <c r="H69" s="278"/>
      <c r="I69" s="277"/>
      <c r="J69" s="279"/>
      <c r="K69" s="761"/>
      <c r="L69" s="761"/>
      <c r="M69" s="761"/>
      <c r="N69" s="761"/>
      <c r="O69" s="761"/>
      <c r="P69" s="761"/>
      <c r="Q69" s="761"/>
      <c r="R69" s="761"/>
      <c r="S69" s="761"/>
      <c r="T69" s="761"/>
      <c r="U69" s="761"/>
      <c r="V69" s="761"/>
      <c r="W69" s="761"/>
      <c r="X69" s="761"/>
      <c r="Y69" s="761"/>
      <c r="AA69" s="761"/>
      <c r="AB69" s="761"/>
      <c r="AC69" s="761"/>
    </row>
    <row r="70" spans="2:29" s="20" customFormat="1" ht="13.5" outlineLevel="1" thickBot="1">
      <c r="B70" s="780"/>
      <c r="C70" s="781"/>
      <c r="D70" s="781"/>
      <c r="E70" s="781"/>
      <c r="F70" s="781"/>
      <c r="G70" s="277"/>
      <c r="H70" s="278"/>
      <c r="I70" s="277"/>
      <c r="J70" s="279"/>
      <c r="K70" s="761"/>
      <c r="L70" s="761"/>
      <c r="M70" s="761"/>
      <c r="N70" s="761"/>
      <c r="O70" s="761"/>
      <c r="P70" s="761"/>
      <c r="Q70" s="761"/>
      <c r="R70" s="761"/>
      <c r="S70" s="761"/>
      <c r="T70" s="761"/>
      <c r="U70" s="761"/>
      <c r="V70" s="761"/>
      <c r="W70" s="761"/>
      <c r="X70" s="761"/>
      <c r="Y70" s="761"/>
      <c r="AA70" s="761"/>
      <c r="AB70" s="761"/>
      <c r="AC70" s="761"/>
    </row>
    <row r="71" spans="2:29" s="20" customFormat="1" ht="13.5" outlineLevel="1" thickBot="1">
      <c r="B71" s="780"/>
      <c r="C71" s="781"/>
      <c r="D71" s="781"/>
      <c r="E71" s="781"/>
      <c r="F71" s="781"/>
      <c r="G71" s="277"/>
      <c r="H71" s="278"/>
      <c r="I71" s="277"/>
      <c r="J71" s="279"/>
      <c r="K71" s="761"/>
      <c r="L71" s="761"/>
      <c r="M71" s="761"/>
      <c r="N71" s="761"/>
      <c r="O71" s="761"/>
      <c r="P71" s="761"/>
      <c r="Q71" s="761"/>
      <c r="R71" s="761"/>
      <c r="S71" s="761"/>
      <c r="T71" s="761"/>
      <c r="U71" s="761"/>
      <c r="V71" s="761"/>
      <c r="W71" s="761"/>
      <c r="X71" s="761"/>
      <c r="Y71" s="761"/>
      <c r="AA71" s="761"/>
      <c r="AB71" s="761"/>
      <c r="AC71" s="761"/>
    </row>
    <row r="72" spans="2:29" s="20" customFormat="1" ht="12.75" outlineLevel="1">
      <c r="B72" s="780"/>
      <c r="C72" s="781"/>
      <c r="D72" s="781"/>
      <c r="E72" s="781"/>
      <c r="F72" s="781"/>
      <c r="G72" s="277"/>
      <c r="H72" s="278"/>
      <c r="I72" s="277"/>
      <c r="J72" s="279"/>
      <c r="K72" s="761"/>
      <c r="L72" s="761"/>
      <c r="M72" s="761"/>
      <c r="N72" s="761"/>
      <c r="O72" s="761"/>
      <c r="P72" s="761"/>
      <c r="Q72" s="761"/>
      <c r="R72" s="761"/>
      <c r="S72" s="761"/>
      <c r="T72" s="761"/>
      <c r="U72" s="761"/>
      <c r="V72" s="761"/>
      <c r="W72" s="761"/>
      <c r="X72" s="761"/>
      <c r="Y72" s="761"/>
      <c r="AA72" s="761"/>
      <c r="AB72" s="761"/>
      <c r="AC72" s="761"/>
    </row>
    <row r="73" spans="2:29" s="20" customFormat="1" ht="13.5" outlineLevel="1" thickBot="1">
      <c r="B73" s="762"/>
      <c r="C73" s="763"/>
      <c r="D73" s="763"/>
      <c r="E73" s="763"/>
      <c r="F73" s="763"/>
      <c r="G73" s="282"/>
      <c r="H73" s="283"/>
      <c r="I73" s="282"/>
      <c r="J73" s="282"/>
      <c r="K73" s="761"/>
      <c r="L73" s="761"/>
      <c r="M73" s="761"/>
      <c r="N73" s="761"/>
      <c r="O73" s="761"/>
      <c r="P73" s="761"/>
      <c r="Q73" s="761"/>
      <c r="R73" s="761"/>
      <c r="S73" s="761"/>
      <c r="T73" s="761"/>
      <c r="U73" s="761"/>
      <c r="V73" s="761"/>
      <c r="W73" s="761"/>
      <c r="X73" s="761"/>
      <c r="Y73" s="761"/>
      <c r="AA73" s="761"/>
      <c r="AB73" s="761"/>
      <c r="AC73" s="761"/>
    </row>
    <row r="74" spans="2:29" ht="54" customHeight="1" outlineLevel="1" thickBot="1">
      <c r="B74" s="104" t="s">
        <v>99</v>
      </c>
      <c r="C74" s="764" t="str">
        <f>CONCATENATE(
IF(AND(J64="Y",NOT(ISBLANK(AA64))),"Root cause: "&amp;AA64&amp;"; Verified by: "&amp;G64&amp;" - "&amp;TEXT(H64,"dd/mm/yyyy")&amp;"; by following action==&gt; "&amp;D64&amp;CHAR(10),""),
IF(AND(J65="Y",NOT(ISBLANK(AA65))),"Root cause: "&amp;AA65&amp;"; Verified by: "&amp;G65&amp;" - "&amp;TEXT(H65,"dd/mm/yyyy")&amp;"; by following action==&gt; "&amp;D65&amp;CHAR(10),""),
IF(AND(J66="Y",NOT(ISBLANK(AA66))),"Root cause: "&amp;AA66&amp;"; Verified by: "&amp;G66&amp;" - "&amp;TEXT(H66,"dd/mm/yyyy")&amp;"; by following action==&gt; "&amp;D66&amp;CHAR(10),""),
IF(AND(J67="Y",NOT(ISBLANK(AA67))),"Root cause: "&amp;AA67&amp;"; Verified by: "&amp;G67&amp;" - "&amp;TEXT(H67,"dd/mm/yyyy")&amp;"; by following action==&gt; "&amp;D67&amp;CHAR(10),""),
IF(AND(J68="Y",NOT(ISBLANK(AA68))),"Root cause: "&amp;AA68&amp;"; Verified by: "&amp;G68&amp;" - "&amp;TEXT(H68,"dd/mm/yyyy")&amp;"; by following action==&gt; "&amp;D68&amp;CHAR(10),""),
IF(AND(J69="Y",NOT(ISBLANK(AA69))),"Root cause: "&amp;AA69&amp;"; Verified by: "&amp;G69&amp;" - "&amp;TEXT(H69,"dd/mm/yyyy")&amp;"; by following action==&gt; "&amp;D69&amp;CHAR(10),""),
IF(AND(J70="Y",NOT(ISBLANK(AA70))),"Root cause: "&amp;AA70&amp;"; Verified by: "&amp;G70&amp;" - "&amp;TEXT(H70,"dd/mm/yyyy")&amp;"; by following action==&gt; "&amp;D70&amp;CHAR(10),""),
IF(AND(J70="Y",NOT(ISBLANK(AA71))),"Root cause: "&amp;AA71&amp;"; Verified by: "&amp;G71&amp;" - "&amp;TEXT(H71,"dd/mm/yyyy")&amp;"; by following action==&gt; "&amp;D71&amp;CHAR(10),""),
IF(AND(J71="Y",NOT(ISBLANK(AA72))),"Root cause: "&amp;AA72&amp;"; Verified by: "&amp;G72&amp;" - "&amp;TEXT(H72,"dd/mm/yyyy")&amp;"; by following action==&gt; "&amp;D72&amp;CHAR(10),""),
IF(AND(J73="Y",NOT(ISBLANK(AA73))),"Root cause: "&amp;AA73&amp;"; Verified by: "&amp;G73&amp;" - "&amp;TEXT(H73,"dd/mm/yyyy")&amp;"; by following action==&gt; "&amp;D73&amp;CHAR(10),""))</f>
        <v/>
      </c>
      <c r="D74" s="765"/>
      <c r="E74" s="765"/>
      <c r="F74" s="765"/>
      <c r="G74" s="765"/>
      <c r="H74" s="765"/>
      <c r="I74" s="765"/>
      <c r="J74" s="765"/>
      <c r="K74" s="766"/>
      <c r="L74" s="766"/>
      <c r="M74" s="766"/>
      <c r="N74" s="766"/>
      <c r="O74" s="766"/>
      <c r="P74" s="766"/>
      <c r="Q74" s="766"/>
      <c r="R74" s="766"/>
      <c r="S74" s="766"/>
      <c r="T74" s="766"/>
      <c r="U74" s="766"/>
      <c r="V74" s="766"/>
      <c r="W74" s="766"/>
      <c r="X74" s="766"/>
      <c r="Y74" s="766"/>
      <c r="Z74" s="766"/>
      <c r="AA74" s="766"/>
      <c r="AB74" s="766"/>
      <c r="AC74" s="766"/>
    </row>
    <row r="75" spans="2:29" ht="36" customHeight="1" thickBot="1">
      <c r="B75" s="81"/>
      <c r="C75" s="82" t="s">
        <v>139</v>
      </c>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row>
    <row r="76" spans="2:29" ht="3.75" customHeight="1" outlineLevel="1" thickBot="1">
      <c r="B76" s="83"/>
      <c r="C76" s="84"/>
      <c r="D76" s="84"/>
      <c r="E76" s="84"/>
      <c r="F76" s="84"/>
      <c r="G76" s="85"/>
      <c r="H76" s="85"/>
      <c r="I76" s="85"/>
      <c r="J76" s="86"/>
      <c r="K76" s="83"/>
      <c r="L76" s="83"/>
      <c r="M76" s="83"/>
      <c r="N76" s="85"/>
      <c r="O76" s="85"/>
      <c r="P76" s="85"/>
      <c r="Q76" s="85"/>
      <c r="R76" s="85"/>
      <c r="S76" s="85"/>
      <c r="T76" s="85"/>
      <c r="U76" s="85"/>
      <c r="V76" s="85"/>
      <c r="W76" s="85"/>
      <c r="X76" s="85"/>
      <c r="Y76" s="85"/>
      <c r="Z76" s="85"/>
      <c r="AA76" s="85"/>
      <c r="AB76" s="85"/>
      <c r="AC76" s="87"/>
    </row>
    <row r="77" spans="2:29" ht="16.5" outlineLevel="1" thickBot="1">
      <c r="B77" s="83"/>
      <c r="C77" s="80"/>
      <c r="D77" s="88" t="s">
        <v>44</v>
      </c>
      <c r="E77" s="80"/>
      <c r="F77" s="80"/>
      <c r="G77" s="80"/>
      <c r="H77" s="83"/>
      <c r="I77" s="83"/>
      <c r="J77" s="83"/>
      <c r="K77" s="80"/>
      <c r="L77" s="88" t="s">
        <v>45</v>
      </c>
      <c r="M77" s="80"/>
      <c r="N77" s="80"/>
      <c r="O77" s="80"/>
      <c r="P77" s="83"/>
      <c r="Q77" s="83"/>
      <c r="R77" s="83"/>
      <c r="S77" s="80"/>
      <c r="T77" s="88" t="s">
        <v>46</v>
      </c>
      <c r="U77" s="80"/>
      <c r="V77" s="80"/>
      <c r="W77" s="80"/>
      <c r="X77" s="80"/>
      <c r="Y77" s="83"/>
      <c r="Z77" s="83"/>
      <c r="AA77" s="87"/>
      <c r="AB77" s="86"/>
      <c r="AC77" s="86"/>
    </row>
    <row r="78" spans="2:29" ht="6" customHeight="1" outlineLevel="1">
      <c r="B78" s="83"/>
      <c r="C78" s="89"/>
      <c r="D78" s="90"/>
      <c r="E78" s="90"/>
      <c r="F78" s="90"/>
      <c r="G78" s="91"/>
      <c r="H78" s="83"/>
      <c r="I78" s="83"/>
      <c r="J78" s="83"/>
      <c r="K78" s="86"/>
      <c r="L78" s="85"/>
      <c r="M78" s="83"/>
      <c r="N78" s="83"/>
      <c r="O78" s="85"/>
      <c r="P78" s="83"/>
      <c r="Q78" s="83"/>
      <c r="R78" s="83"/>
      <c r="S78" s="85"/>
      <c r="T78" s="85"/>
      <c r="U78" s="83"/>
      <c r="V78" s="83"/>
      <c r="W78" s="85"/>
      <c r="X78" s="91"/>
      <c r="Y78" s="91"/>
      <c r="Z78" s="92"/>
      <c r="AA78" s="91"/>
      <c r="AB78" s="91"/>
      <c r="AC78" s="91"/>
    </row>
    <row r="79" spans="2:29" s="110" customFormat="1" ht="12.75" outlineLevel="1">
      <c r="B79" s="19"/>
      <c r="C79" s="6"/>
      <c r="D79" s="5" t="s">
        <v>47</v>
      </c>
      <c r="E79" s="7"/>
      <c r="F79" s="7"/>
      <c r="G79" s="7"/>
      <c r="H79" s="19"/>
      <c r="I79" s="19"/>
      <c r="J79" s="19"/>
      <c r="K79" s="6"/>
      <c r="L79" s="5" t="s">
        <v>48</v>
      </c>
      <c r="M79" s="19"/>
      <c r="N79" s="19"/>
      <c r="O79" s="8"/>
      <c r="P79" s="19"/>
      <c r="Q79" s="19"/>
      <c r="R79" s="19"/>
      <c r="S79" s="6"/>
      <c r="T79" s="5" t="s">
        <v>49</v>
      </c>
      <c r="U79" s="19"/>
      <c r="V79" s="19"/>
      <c r="W79" s="7"/>
      <c r="X79" s="7"/>
      <c r="Y79" s="7"/>
      <c r="Z79" s="7"/>
      <c r="AA79" s="7"/>
      <c r="AB79" s="7"/>
      <c r="AC79" s="7"/>
    </row>
    <row r="80" spans="2:29" s="110" customFormat="1" ht="12.75" outlineLevel="1">
      <c r="B80" s="19"/>
      <c r="C80" s="6"/>
      <c r="D80" s="5" t="s">
        <v>50</v>
      </c>
      <c r="E80" s="7"/>
      <c r="F80" s="7"/>
      <c r="G80" s="7"/>
      <c r="H80" s="19"/>
      <c r="I80" s="19"/>
      <c r="J80" s="19"/>
      <c r="K80" s="6"/>
      <c r="L80" s="5" t="s">
        <v>51</v>
      </c>
      <c r="M80" s="19"/>
      <c r="N80" s="19"/>
      <c r="O80" s="7"/>
      <c r="P80" s="19"/>
      <c r="Q80" s="19"/>
      <c r="R80" s="19"/>
      <c r="S80" s="6"/>
      <c r="T80" s="5" t="s">
        <v>52</v>
      </c>
      <c r="U80" s="19"/>
      <c r="V80" s="19"/>
      <c r="W80" s="7"/>
      <c r="X80" s="7"/>
      <c r="Y80" s="7"/>
      <c r="Z80" s="7"/>
      <c r="AA80" s="7"/>
      <c r="AB80" s="7"/>
      <c r="AC80" s="7"/>
    </row>
    <row r="81" spans="2:29" s="110" customFormat="1" ht="12.75" outlineLevel="1">
      <c r="B81" s="19"/>
      <c r="C81" s="6"/>
      <c r="D81" s="5" t="s">
        <v>53</v>
      </c>
      <c r="E81" s="7"/>
      <c r="F81" s="7"/>
      <c r="G81" s="7"/>
      <c r="H81" s="19"/>
      <c r="I81" s="19"/>
      <c r="J81" s="19"/>
      <c r="K81" s="6"/>
      <c r="L81" s="5" t="s">
        <v>54</v>
      </c>
      <c r="M81" s="19"/>
      <c r="N81" s="19"/>
      <c r="O81" s="7"/>
      <c r="P81" s="19"/>
      <c r="Q81" s="19"/>
      <c r="R81" s="19"/>
      <c r="S81" s="6"/>
      <c r="T81" s="5" t="s">
        <v>55</v>
      </c>
      <c r="U81" s="19"/>
      <c r="V81" s="19"/>
      <c r="W81" s="7"/>
      <c r="X81" s="7"/>
      <c r="Y81" s="7"/>
      <c r="Z81" s="7"/>
      <c r="AA81" s="7"/>
      <c r="AB81" s="7"/>
      <c r="AC81" s="7"/>
    </row>
    <row r="82" spans="2:29" s="110" customFormat="1" ht="12.75" outlineLevel="1">
      <c r="B82" s="19"/>
      <c r="C82" s="6"/>
      <c r="D82" s="5" t="s">
        <v>56</v>
      </c>
      <c r="E82" s="7"/>
      <c r="F82" s="7"/>
      <c r="G82" s="7"/>
      <c r="H82" s="19"/>
      <c r="I82" s="19"/>
      <c r="J82" s="19"/>
      <c r="K82" s="6"/>
      <c r="L82" s="5" t="s">
        <v>57</v>
      </c>
      <c r="M82" s="19"/>
      <c r="N82" s="19"/>
      <c r="O82" s="7"/>
      <c r="P82" s="19"/>
      <c r="Q82" s="19"/>
      <c r="R82" s="19"/>
      <c r="S82" s="6"/>
      <c r="T82" s="5" t="s">
        <v>58</v>
      </c>
      <c r="U82" s="19"/>
      <c r="V82" s="19"/>
      <c r="W82" s="7"/>
      <c r="X82" s="7"/>
      <c r="Y82" s="7"/>
      <c r="Z82" s="7"/>
      <c r="AA82" s="7"/>
      <c r="AB82" s="7"/>
      <c r="AC82" s="7"/>
    </row>
    <row r="83" spans="2:29" s="110" customFormat="1" ht="12.75" outlineLevel="1">
      <c r="B83" s="19"/>
      <c r="C83" s="6"/>
      <c r="D83" s="5" t="s">
        <v>59</v>
      </c>
      <c r="E83" s="7"/>
      <c r="F83" s="7"/>
      <c r="G83" s="7"/>
      <c r="H83" s="19"/>
      <c r="I83" s="19"/>
      <c r="J83" s="19"/>
      <c r="K83" s="6"/>
      <c r="L83" s="5" t="s">
        <v>60</v>
      </c>
      <c r="M83" s="19"/>
      <c r="N83" s="19"/>
      <c r="O83" s="7"/>
      <c r="P83" s="19"/>
      <c r="Q83" s="19"/>
      <c r="R83" s="19"/>
      <c r="S83" s="6"/>
      <c r="T83" s="5" t="s">
        <v>61</v>
      </c>
      <c r="U83" s="19"/>
      <c r="V83" s="19"/>
      <c r="W83" s="7"/>
      <c r="X83" s="7"/>
      <c r="Y83" s="7"/>
      <c r="Z83" s="7"/>
      <c r="AA83" s="7"/>
      <c r="AB83" s="7"/>
      <c r="AC83" s="7"/>
    </row>
    <row r="84" spans="2:29" s="110" customFormat="1" ht="12.75" outlineLevel="1">
      <c r="B84" s="19"/>
      <c r="C84" s="6"/>
      <c r="D84" s="11"/>
      <c r="E84" s="14"/>
      <c r="F84" s="14"/>
      <c r="G84" s="14"/>
      <c r="H84" s="19"/>
      <c r="I84" s="19"/>
      <c r="J84" s="19"/>
      <c r="K84" s="6"/>
      <c r="L84" s="5" t="s">
        <v>62</v>
      </c>
      <c r="M84" s="19"/>
      <c r="N84" s="19"/>
      <c r="O84" s="7"/>
      <c r="P84" s="19"/>
      <c r="Q84" s="19"/>
      <c r="R84" s="19"/>
      <c r="S84" s="6"/>
      <c r="T84" s="5" t="s">
        <v>63</v>
      </c>
      <c r="U84" s="19"/>
      <c r="V84" s="19"/>
      <c r="W84" s="7"/>
      <c r="X84" s="7"/>
      <c r="Y84" s="7"/>
      <c r="Z84" s="7"/>
      <c r="AA84" s="7"/>
      <c r="AB84" s="7"/>
      <c r="AC84" s="7"/>
    </row>
    <row r="85" spans="2:29" s="110" customFormat="1" ht="12.75" outlineLevel="1">
      <c r="B85" s="19"/>
      <c r="C85" s="6"/>
      <c r="D85" s="11"/>
      <c r="E85" s="14"/>
      <c r="F85" s="14"/>
      <c r="G85" s="14"/>
      <c r="H85" s="19"/>
      <c r="I85" s="19"/>
      <c r="J85" s="19"/>
      <c r="K85" s="6"/>
      <c r="L85" s="5"/>
      <c r="M85" s="19"/>
      <c r="N85" s="19"/>
      <c r="O85" s="7"/>
      <c r="P85" s="19"/>
      <c r="Q85" s="19"/>
      <c r="R85" s="19"/>
      <c r="S85" s="6"/>
      <c r="T85" s="5" t="s">
        <v>64</v>
      </c>
      <c r="U85" s="19"/>
      <c r="V85" s="19"/>
      <c r="W85" s="7"/>
      <c r="X85" s="7"/>
      <c r="Y85" s="7"/>
      <c r="Z85" s="7"/>
      <c r="AA85" s="7"/>
      <c r="AB85" s="7"/>
      <c r="AC85" s="7"/>
    </row>
    <row r="86" spans="2:29" s="110" customFormat="1" ht="12.75" outlineLevel="1">
      <c r="B86" s="19"/>
      <c r="C86" s="9"/>
      <c r="D86" s="9"/>
      <c r="E86" s="9"/>
      <c r="F86" s="9"/>
      <c r="G86" s="16"/>
      <c r="H86" s="19"/>
      <c r="I86" s="19"/>
      <c r="J86" s="19"/>
      <c r="K86" s="6"/>
      <c r="L86" s="5"/>
      <c r="M86" s="19"/>
      <c r="N86" s="19"/>
      <c r="O86" s="7"/>
      <c r="P86" s="19"/>
      <c r="Q86" s="19"/>
      <c r="R86" s="19"/>
      <c r="S86" s="6"/>
      <c r="T86" s="5"/>
      <c r="U86" s="19"/>
      <c r="V86" s="19"/>
      <c r="W86" s="7"/>
      <c r="X86" s="7"/>
      <c r="Y86" s="7"/>
      <c r="Z86" s="7"/>
      <c r="AA86" s="7"/>
      <c r="AB86" s="7"/>
      <c r="AC86" s="7"/>
    </row>
    <row r="87" spans="2:29" s="110" customFormat="1" ht="12.75" outlineLevel="1">
      <c r="B87" s="19"/>
      <c r="C87" s="9"/>
      <c r="D87" s="9"/>
      <c r="E87" s="9"/>
      <c r="F87" s="9"/>
      <c r="G87" s="13"/>
      <c r="H87" s="13"/>
      <c r="I87" s="13"/>
      <c r="J87" s="13"/>
      <c r="K87" s="9"/>
      <c r="L87" s="9"/>
      <c r="M87" s="9"/>
      <c r="N87" s="16"/>
      <c r="O87" s="16"/>
      <c r="P87" s="16"/>
      <c r="Q87" s="16"/>
      <c r="R87" s="16"/>
      <c r="S87" s="16"/>
      <c r="T87" s="9"/>
      <c r="U87" s="9"/>
      <c r="V87" s="9"/>
      <c r="W87" s="9"/>
      <c r="X87" s="9"/>
      <c r="Y87" s="9"/>
      <c r="Z87" s="9"/>
      <c r="AA87" s="9"/>
      <c r="AB87" s="9"/>
      <c r="AC87" s="10"/>
    </row>
    <row r="88" spans="2:29" s="110" customFormat="1" ht="16.5" customHeight="1" outlineLevel="1">
      <c r="B88" s="19"/>
      <c r="C88" s="6"/>
      <c r="D88" s="11" t="s">
        <v>65</v>
      </c>
      <c r="E88" s="12"/>
      <c r="F88" s="12"/>
      <c r="G88" s="12"/>
      <c r="H88" s="19"/>
      <c r="I88" s="7"/>
      <c r="J88" s="7"/>
      <c r="K88" s="6"/>
      <c r="L88" s="5" t="s">
        <v>68</v>
      </c>
      <c r="M88" s="15"/>
      <c r="N88" s="15"/>
      <c r="O88" s="15"/>
      <c r="P88" s="15"/>
      <c r="Q88" s="15"/>
      <c r="R88" s="15"/>
      <c r="S88" s="6"/>
      <c r="T88" s="5" t="s">
        <v>69</v>
      </c>
      <c r="U88" s="15"/>
      <c r="V88" s="15"/>
      <c r="W88" s="15"/>
      <c r="X88" s="15"/>
      <c r="Y88" s="15"/>
      <c r="Z88" s="15"/>
      <c r="AA88" s="15"/>
      <c r="AB88" s="15"/>
      <c r="AC88" s="15"/>
    </row>
    <row r="89" spans="2:29" s="110" customFormat="1" ht="15.75" customHeight="1" outlineLevel="1">
      <c r="B89" s="19"/>
      <c r="C89" s="6"/>
      <c r="D89" s="11" t="s">
        <v>66</v>
      </c>
      <c r="E89" s="12"/>
      <c r="F89" s="12"/>
      <c r="G89" s="12"/>
      <c r="H89" s="19"/>
      <c r="I89" s="7"/>
      <c r="J89" s="7"/>
      <c r="K89" s="6"/>
      <c r="L89" s="5" t="s">
        <v>71</v>
      </c>
      <c r="M89" s="15"/>
      <c r="N89" s="15"/>
      <c r="O89" s="15"/>
      <c r="P89" s="15"/>
      <c r="Q89" s="15"/>
      <c r="R89" s="15"/>
      <c r="S89" s="6"/>
      <c r="T89" s="5" t="s">
        <v>72</v>
      </c>
      <c r="U89" s="15"/>
      <c r="V89" s="15"/>
      <c r="W89" s="15"/>
      <c r="X89" s="15"/>
      <c r="Y89" s="15"/>
      <c r="Z89" s="15"/>
      <c r="AA89" s="15"/>
      <c r="AB89" s="15"/>
      <c r="AC89" s="15"/>
    </row>
    <row r="90" spans="2:29" s="110" customFormat="1" ht="15.75" customHeight="1" outlineLevel="1">
      <c r="B90" s="19"/>
      <c r="C90" s="6"/>
      <c r="D90" s="11" t="s">
        <v>67</v>
      </c>
      <c r="E90" s="12"/>
      <c r="F90" s="12"/>
      <c r="G90" s="12"/>
      <c r="H90" s="19"/>
      <c r="I90" s="7"/>
      <c r="J90" s="7"/>
      <c r="K90" s="6"/>
      <c r="L90" s="5" t="s">
        <v>74</v>
      </c>
      <c r="M90" s="19"/>
      <c r="N90" s="19"/>
      <c r="O90" s="19"/>
      <c r="P90" s="7"/>
      <c r="Q90" s="7"/>
      <c r="R90" s="7"/>
      <c r="S90" s="6"/>
      <c r="T90" s="5" t="s">
        <v>75</v>
      </c>
      <c r="U90" s="7"/>
      <c r="V90" s="15"/>
      <c r="W90" s="19"/>
      <c r="X90" s="19"/>
      <c r="Y90" s="7"/>
      <c r="Z90" s="7"/>
      <c r="AA90" s="7"/>
      <c r="AB90" s="7"/>
      <c r="AC90" s="7"/>
    </row>
    <row r="91" spans="2:29" s="110" customFormat="1" ht="15.75" customHeight="1" outlineLevel="1">
      <c r="B91" s="19"/>
      <c r="C91" s="6"/>
      <c r="D91" s="11" t="s">
        <v>70</v>
      </c>
      <c r="E91" s="12"/>
      <c r="F91" s="12"/>
      <c r="G91" s="12"/>
      <c r="H91" s="19"/>
      <c r="I91" s="7"/>
      <c r="J91" s="7"/>
      <c r="K91" s="6"/>
      <c r="L91" s="5" t="s">
        <v>77</v>
      </c>
      <c r="M91" s="19"/>
      <c r="N91" s="19"/>
      <c r="O91" s="19"/>
      <c r="P91" s="7"/>
      <c r="Q91" s="7"/>
      <c r="R91" s="7"/>
      <c r="S91" s="6"/>
      <c r="T91" s="5" t="s">
        <v>78</v>
      </c>
      <c r="U91" s="7"/>
      <c r="V91" s="15"/>
      <c r="W91" s="19"/>
      <c r="X91" s="19"/>
      <c r="Y91" s="7"/>
      <c r="Z91" s="7"/>
      <c r="AA91" s="7"/>
      <c r="AB91" s="7"/>
      <c r="AC91" s="7"/>
    </row>
    <row r="92" spans="2:29" s="110" customFormat="1" ht="15.75" customHeight="1" outlineLevel="1">
      <c r="B92" s="19"/>
      <c r="C92" s="6"/>
      <c r="D92" s="11" t="s">
        <v>73</v>
      </c>
      <c r="E92" s="12"/>
      <c r="F92" s="12"/>
      <c r="G92" s="12"/>
      <c r="H92" s="19"/>
      <c r="I92" s="7"/>
      <c r="J92" s="7"/>
      <c r="K92" s="6"/>
      <c r="L92" s="5" t="s">
        <v>80</v>
      </c>
      <c r="M92" s="19"/>
      <c r="N92" s="19"/>
      <c r="O92" s="19"/>
      <c r="P92" s="7"/>
      <c r="Q92" s="7"/>
      <c r="R92" s="7"/>
      <c r="S92" s="6"/>
      <c r="T92" s="5" t="s">
        <v>81</v>
      </c>
      <c r="U92" s="7"/>
      <c r="V92" s="15"/>
      <c r="W92" s="19"/>
      <c r="X92" s="19"/>
      <c r="Y92" s="7"/>
      <c r="Z92" s="7"/>
      <c r="AA92" s="7"/>
      <c r="AB92" s="7"/>
      <c r="AC92" s="7"/>
    </row>
    <row r="93" spans="2:29" s="110" customFormat="1" ht="15.75" customHeight="1" outlineLevel="1">
      <c r="B93" s="19"/>
      <c r="C93" s="6"/>
      <c r="D93" s="11" t="s">
        <v>76</v>
      </c>
      <c r="E93" s="12"/>
      <c r="F93" s="12"/>
      <c r="G93" s="12"/>
      <c r="H93" s="19"/>
      <c r="I93" s="7"/>
      <c r="J93" s="7"/>
      <c r="K93" s="6"/>
      <c r="L93" s="5"/>
      <c r="M93" s="19"/>
      <c r="N93" s="19"/>
      <c r="O93" s="19"/>
      <c r="P93" s="7"/>
      <c r="Q93" s="7"/>
      <c r="R93" s="19"/>
      <c r="S93" s="6"/>
      <c r="T93" s="5"/>
      <c r="U93" s="7"/>
      <c r="V93" s="15"/>
      <c r="W93" s="19"/>
      <c r="X93" s="19"/>
      <c r="Y93" s="7"/>
      <c r="Z93" s="7"/>
      <c r="AA93" s="7"/>
      <c r="AB93" s="7"/>
      <c r="AC93" s="7"/>
    </row>
    <row r="94" spans="2:29" s="110" customFormat="1" ht="15.75" customHeight="1" outlineLevel="1">
      <c r="B94" s="19"/>
      <c r="C94" s="6"/>
      <c r="D94" s="11" t="s">
        <v>79</v>
      </c>
      <c r="E94" s="12"/>
      <c r="F94" s="12"/>
      <c r="G94" s="12"/>
      <c r="H94" s="19"/>
      <c r="I94" s="7"/>
      <c r="J94" s="7"/>
      <c r="K94" s="6"/>
      <c r="L94" s="5"/>
      <c r="M94" s="19"/>
      <c r="N94" s="19"/>
      <c r="O94" s="19"/>
      <c r="P94" s="7"/>
      <c r="Q94" s="7"/>
      <c r="R94" s="19"/>
      <c r="S94" s="6"/>
      <c r="T94" s="5"/>
      <c r="U94" s="7"/>
      <c r="V94" s="15"/>
      <c r="W94" s="19"/>
      <c r="X94" s="19"/>
      <c r="Y94" s="7"/>
      <c r="Z94" s="7"/>
      <c r="AA94" s="7"/>
      <c r="AB94" s="7"/>
      <c r="AC94" s="7"/>
    </row>
    <row r="95" spans="2:29" s="110" customFormat="1" ht="15.75" customHeight="1" outlineLevel="1">
      <c r="B95" s="19"/>
      <c r="C95" s="6"/>
      <c r="D95" s="11"/>
      <c r="E95" s="12"/>
      <c r="F95" s="12"/>
      <c r="G95" s="12"/>
      <c r="H95" s="19"/>
      <c r="I95" s="7"/>
      <c r="J95" s="7"/>
      <c r="K95" s="6"/>
      <c r="L95" s="5"/>
      <c r="M95" s="19"/>
      <c r="N95" s="19"/>
      <c r="O95" s="19"/>
      <c r="P95" s="7"/>
      <c r="Q95" s="7"/>
      <c r="R95" s="19"/>
      <c r="S95" s="6"/>
      <c r="T95" s="5"/>
      <c r="U95" s="7"/>
      <c r="V95" s="17"/>
      <c r="W95" s="19"/>
      <c r="X95" s="19"/>
      <c r="Y95" s="7"/>
      <c r="Z95" s="7"/>
      <c r="AA95" s="7"/>
      <c r="AB95" s="7"/>
      <c r="AC95" s="7"/>
    </row>
    <row r="96" spans="2:29" ht="6" customHeight="1" outlineLevel="1" thickBot="1">
      <c r="B96" s="83"/>
      <c r="C96" s="94"/>
      <c r="D96" s="91"/>
      <c r="E96" s="91"/>
      <c r="F96" s="91"/>
      <c r="G96" s="91"/>
      <c r="H96" s="83"/>
      <c r="I96" s="91"/>
      <c r="J96" s="91"/>
      <c r="K96" s="91"/>
      <c r="L96" s="91"/>
      <c r="M96" s="83"/>
      <c r="N96" s="83"/>
      <c r="O96" s="83"/>
      <c r="P96" s="92"/>
      <c r="Q96" s="92"/>
      <c r="R96" s="91"/>
      <c r="S96" s="91"/>
      <c r="T96" s="91"/>
      <c r="U96" s="92"/>
      <c r="V96" s="83"/>
      <c r="W96" s="83"/>
      <c r="X96" s="92"/>
      <c r="Y96" s="92"/>
      <c r="Z96" s="91"/>
      <c r="AA96" s="93"/>
      <c r="AB96" s="91"/>
      <c r="AC96" s="91"/>
    </row>
    <row r="97" spans="2:29" ht="16.5" outlineLevel="1" thickBot="1">
      <c r="B97" s="83"/>
      <c r="C97" s="80"/>
      <c r="D97" s="88" t="s">
        <v>82</v>
      </c>
      <c r="E97" s="80"/>
      <c r="F97" s="80"/>
      <c r="G97" s="80"/>
      <c r="H97" s="83"/>
      <c r="I97" s="91"/>
      <c r="J97" s="91"/>
      <c r="K97" s="80"/>
      <c r="L97" s="88" t="s">
        <v>83</v>
      </c>
      <c r="M97" s="80"/>
      <c r="N97" s="80"/>
      <c r="O97" s="80"/>
      <c r="P97" s="83"/>
      <c r="Q97" s="83"/>
      <c r="R97" s="91"/>
      <c r="S97" s="80"/>
      <c r="T97" s="88" t="s">
        <v>84</v>
      </c>
      <c r="U97" s="80"/>
      <c r="V97" s="80"/>
      <c r="W97" s="80"/>
      <c r="X97" s="80"/>
      <c r="Y97" s="83"/>
      <c r="Z97" s="83"/>
      <c r="AA97" s="93"/>
      <c r="AB97" s="91"/>
      <c r="AC97" s="91"/>
    </row>
    <row r="98" spans="2:29" ht="7.5" customHeight="1" outlineLevel="1" thickBot="1">
      <c r="B98" s="83"/>
      <c r="C98" s="94"/>
      <c r="D98" s="94"/>
      <c r="E98" s="94"/>
      <c r="F98" s="94"/>
      <c r="G98" s="94"/>
      <c r="H98" s="94"/>
      <c r="I98" s="94"/>
      <c r="J98" s="94"/>
      <c r="K98" s="94"/>
      <c r="L98" s="94"/>
      <c r="M98" s="94"/>
      <c r="N98" s="94"/>
      <c r="O98" s="94"/>
      <c r="P98" s="94"/>
      <c r="Q98" s="94"/>
      <c r="R98" s="94"/>
      <c r="S98" s="94"/>
      <c r="T98" s="94"/>
      <c r="U98" s="94"/>
      <c r="V98" s="94"/>
      <c r="W98" s="94"/>
      <c r="X98" s="94"/>
      <c r="Y98" s="94"/>
      <c r="Z98" s="94"/>
      <c r="AA98" s="94"/>
      <c r="AB98" s="94"/>
      <c r="AC98" s="94"/>
    </row>
    <row r="99" spans="2:29" ht="16.5" outlineLevel="1" thickBot="1">
      <c r="B99" s="95"/>
      <c r="C99" s="95" t="s">
        <v>461</v>
      </c>
      <c r="D99" s="96"/>
      <c r="E99" s="96"/>
      <c r="F99" s="96"/>
      <c r="G99" s="96"/>
      <c r="H99" s="96"/>
      <c r="I99" s="96"/>
      <c r="J99" s="96"/>
      <c r="K99" s="97" t="str">
        <f>IF(AND(OR($J101="",$J101="N"),
OR($J102="",$J102="N"),
OR($J103="",$J103="N"),
OR($J104="",$J104="N"),
OR($J105="",$J105="N"),
OR($J106="",$J106="N"),
OR($J107="",$J107="N"),
OR($J108="",$J108="N"),
OR($J109="",$J109="N"),
OR($J110="",$J110="N")),"x","")</f>
        <v>x</v>
      </c>
      <c r="L99" s="98" t="s">
        <v>460</v>
      </c>
      <c r="M99" s="98"/>
      <c r="N99" s="98"/>
      <c r="O99" s="98"/>
      <c r="P99" s="98"/>
      <c r="Q99" s="98"/>
      <c r="R99" s="98"/>
      <c r="S99" s="98"/>
      <c r="T99" s="98"/>
      <c r="U99" s="98"/>
      <c r="V99" s="98"/>
      <c r="W99" s="98"/>
      <c r="X99" s="98"/>
      <c r="Y99" s="98"/>
      <c r="Z99" s="98"/>
      <c r="AA99" s="98"/>
      <c r="AB99" s="98"/>
      <c r="AC99" s="98"/>
    </row>
    <row r="100" spans="2:29" s="68" customFormat="1" ht="30" customHeight="1" outlineLevel="1" thickBot="1">
      <c r="B100" s="775" t="s">
        <v>98</v>
      </c>
      <c r="C100" s="776"/>
      <c r="D100" s="777" t="s">
        <v>88</v>
      </c>
      <c r="E100" s="778"/>
      <c r="F100" s="779"/>
      <c r="G100" s="99" t="s">
        <v>89</v>
      </c>
      <c r="H100" s="100" t="s">
        <v>90</v>
      </c>
      <c r="I100" s="101" t="s">
        <v>91</v>
      </c>
      <c r="J100" s="102" t="s">
        <v>87</v>
      </c>
      <c r="K100" s="771" t="s">
        <v>95</v>
      </c>
      <c r="L100" s="771"/>
      <c r="M100" s="771"/>
      <c r="N100" s="771" t="s">
        <v>95</v>
      </c>
      <c r="O100" s="771"/>
      <c r="P100" s="771"/>
      <c r="Q100" s="771" t="s">
        <v>95</v>
      </c>
      <c r="R100" s="771"/>
      <c r="S100" s="771"/>
      <c r="T100" s="771" t="s">
        <v>95</v>
      </c>
      <c r="U100" s="771"/>
      <c r="V100" s="771"/>
      <c r="W100" s="771" t="s">
        <v>95</v>
      </c>
      <c r="X100" s="771"/>
      <c r="Y100" s="772"/>
      <c r="Z100" s="103" t="s">
        <v>92</v>
      </c>
      <c r="AA100" s="773" t="s">
        <v>96</v>
      </c>
      <c r="AB100" s="774"/>
      <c r="AC100" s="774"/>
    </row>
    <row r="101" spans="2:29" s="20" customFormat="1" ht="15" customHeight="1" outlineLevel="1">
      <c r="B101" s="780"/>
      <c r="C101" s="781"/>
      <c r="D101" s="781"/>
      <c r="E101" s="781"/>
      <c r="F101" s="781"/>
      <c r="G101" s="277"/>
      <c r="H101" s="278"/>
      <c r="I101" s="277"/>
      <c r="J101" s="279"/>
      <c r="K101" s="761"/>
      <c r="L101" s="761"/>
      <c r="M101" s="761"/>
      <c r="N101" s="761"/>
      <c r="O101" s="761"/>
      <c r="P101" s="761"/>
      <c r="Q101" s="761"/>
      <c r="R101" s="761"/>
      <c r="S101" s="761"/>
      <c r="T101" s="761"/>
      <c r="U101" s="761"/>
      <c r="V101" s="761"/>
      <c r="W101" s="761"/>
      <c r="X101" s="761"/>
      <c r="Y101" s="761"/>
      <c r="AA101" s="761"/>
      <c r="AB101" s="761"/>
      <c r="AC101" s="761"/>
    </row>
    <row r="102" spans="2:29" s="20" customFormat="1" ht="12.75" outlineLevel="1">
      <c r="B102" s="759"/>
      <c r="C102" s="760"/>
      <c r="D102" s="760" t="s">
        <v>97</v>
      </c>
      <c r="E102" s="760"/>
      <c r="F102" s="760"/>
      <c r="G102" s="280"/>
      <c r="H102" s="281"/>
      <c r="I102" s="280"/>
      <c r="J102" s="280"/>
      <c r="K102" s="761"/>
      <c r="L102" s="761"/>
      <c r="M102" s="761"/>
      <c r="N102" s="761"/>
      <c r="O102" s="761"/>
      <c r="P102" s="761"/>
      <c r="Q102" s="761"/>
      <c r="R102" s="761"/>
      <c r="S102" s="761"/>
      <c r="T102" s="761"/>
      <c r="U102" s="761"/>
      <c r="V102" s="761"/>
      <c r="W102" s="761"/>
      <c r="X102" s="761"/>
      <c r="Y102" s="761"/>
      <c r="AA102" s="761"/>
      <c r="AB102" s="761"/>
      <c r="AC102" s="761"/>
    </row>
    <row r="103" spans="2:29" s="20" customFormat="1" ht="12.75" outlineLevel="1">
      <c r="B103" s="759"/>
      <c r="C103" s="760"/>
      <c r="D103" s="760"/>
      <c r="E103" s="760"/>
      <c r="F103" s="760"/>
      <c r="G103" s="280"/>
      <c r="H103" s="281"/>
      <c r="I103" s="280"/>
      <c r="J103" s="280"/>
      <c r="K103" s="761"/>
      <c r="L103" s="761"/>
      <c r="M103" s="761"/>
      <c r="N103" s="761"/>
      <c r="O103" s="761"/>
      <c r="P103" s="761"/>
      <c r="Q103" s="761"/>
      <c r="R103" s="761"/>
      <c r="S103" s="761"/>
      <c r="T103" s="761"/>
      <c r="U103" s="761"/>
      <c r="V103" s="761"/>
      <c r="W103" s="761"/>
      <c r="X103" s="761"/>
      <c r="Y103" s="761"/>
      <c r="AA103" s="761"/>
      <c r="AB103" s="761"/>
      <c r="AC103" s="761"/>
    </row>
    <row r="104" spans="2:29" s="20" customFormat="1" ht="12.75" outlineLevel="1">
      <c r="B104" s="759"/>
      <c r="C104" s="760"/>
      <c r="D104" s="760"/>
      <c r="E104" s="760"/>
      <c r="F104" s="760"/>
      <c r="G104" s="280"/>
      <c r="H104" s="281"/>
      <c r="I104" s="280"/>
      <c r="J104" s="280"/>
      <c r="K104" s="761"/>
      <c r="L104" s="761"/>
      <c r="M104" s="761"/>
      <c r="N104" s="761"/>
      <c r="O104" s="761"/>
      <c r="P104" s="761"/>
      <c r="Q104" s="761"/>
      <c r="R104" s="761"/>
      <c r="S104" s="761"/>
      <c r="T104" s="761"/>
      <c r="U104" s="761"/>
      <c r="V104" s="761"/>
      <c r="W104" s="761"/>
      <c r="X104" s="761"/>
      <c r="Y104" s="761"/>
      <c r="AA104" s="761"/>
      <c r="AB104" s="761"/>
      <c r="AC104" s="761"/>
    </row>
    <row r="105" spans="2:29" s="20" customFormat="1" ht="12.75" outlineLevel="1">
      <c r="B105" s="759"/>
      <c r="C105" s="760"/>
      <c r="D105" s="760"/>
      <c r="E105" s="760"/>
      <c r="F105" s="760"/>
      <c r="G105" s="280"/>
      <c r="H105" s="281"/>
      <c r="I105" s="280"/>
      <c r="J105" s="280"/>
      <c r="K105" s="761"/>
      <c r="L105" s="761"/>
      <c r="M105" s="761"/>
      <c r="N105" s="761"/>
      <c r="O105" s="761"/>
      <c r="P105" s="761"/>
      <c r="Q105" s="761"/>
      <c r="R105" s="761"/>
      <c r="S105" s="761"/>
      <c r="T105" s="761"/>
      <c r="U105" s="761"/>
      <c r="V105" s="761"/>
      <c r="W105" s="761"/>
      <c r="X105" s="761"/>
      <c r="Y105" s="761"/>
      <c r="AA105" s="761"/>
      <c r="AB105" s="761"/>
      <c r="AC105" s="761"/>
    </row>
    <row r="106" spans="2:29" s="20" customFormat="1" ht="12.75" outlineLevel="1">
      <c r="B106" s="759"/>
      <c r="C106" s="760"/>
      <c r="D106" s="760"/>
      <c r="E106" s="760"/>
      <c r="F106" s="760"/>
      <c r="G106" s="280"/>
      <c r="H106" s="281"/>
      <c r="I106" s="280"/>
      <c r="J106" s="280"/>
      <c r="K106" s="761"/>
      <c r="L106" s="761"/>
      <c r="M106" s="761"/>
      <c r="N106" s="761"/>
      <c r="O106" s="761"/>
      <c r="P106" s="761"/>
      <c r="Q106" s="761"/>
      <c r="R106" s="761"/>
      <c r="S106" s="761"/>
      <c r="T106" s="761"/>
      <c r="U106" s="761"/>
      <c r="V106" s="761"/>
      <c r="W106" s="761"/>
      <c r="X106" s="761"/>
      <c r="Y106" s="761"/>
      <c r="AA106" s="761"/>
      <c r="AB106" s="761"/>
      <c r="AC106" s="761"/>
    </row>
    <row r="107" spans="2:29" s="20" customFormat="1" ht="12.75" outlineLevel="1">
      <c r="B107" s="759"/>
      <c r="C107" s="760"/>
      <c r="D107" s="760"/>
      <c r="E107" s="760"/>
      <c r="F107" s="760"/>
      <c r="G107" s="280"/>
      <c r="H107" s="281"/>
      <c r="I107" s="280"/>
      <c r="J107" s="280"/>
      <c r="K107" s="761"/>
      <c r="L107" s="761"/>
      <c r="M107" s="761"/>
      <c r="N107" s="761"/>
      <c r="O107" s="761"/>
      <c r="P107" s="761"/>
      <c r="Q107" s="761"/>
      <c r="R107" s="761"/>
      <c r="S107" s="761"/>
      <c r="T107" s="761"/>
      <c r="U107" s="761"/>
      <c r="V107" s="761"/>
      <c r="W107" s="761"/>
      <c r="X107" s="761"/>
      <c r="Y107" s="761"/>
      <c r="AA107" s="761"/>
      <c r="AB107" s="761"/>
      <c r="AC107" s="761"/>
    </row>
    <row r="108" spans="2:29" s="20" customFormat="1" ht="12.75" outlineLevel="1">
      <c r="B108" s="759"/>
      <c r="C108" s="760"/>
      <c r="D108" s="760"/>
      <c r="E108" s="760"/>
      <c r="F108" s="760"/>
      <c r="G108" s="280"/>
      <c r="H108" s="281"/>
      <c r="I108" s="280"/>
      <c r="J108" s="280"/>
      <c r="K108" s="761"/>
      <c r="L108" s="761"/>
      <c r="M108" s="761"/>
      <c r="N108" s="761"/>
      <c r="O108" s="761"/>
      <c r="P108" s="761"/>
      <c r="Q108" s="761"/>
      <c r="R108" s="761"/>
      <c r="S108" s="761"/>
      <c r="T108" s="761"/>
      <c r="U108" s="761"/>
      <c r="V108" s="761"/>
      <c r="W108" s="761"/>
      <c r="X108" s="761"/>
      <c r="Y108" s="761"/>
      <c r="AA108" s="761"/>
      <c r="AB108" s="761"/>
      <c r="AC108" s="761"/>
    </row>
    <row r="109" spans="2:29" s="20" customFormat="1" ht="12.75" outlineLevel="1">
      <c r="B109" s="759"/>
      <c r="C109" s="760"/>
      <c r="D109" s="760"/>
      <c r="E109" s="760"/>
      <c r="F109" s="760"/>
      <c r="G109" s="280"/>
      <c r="H109" s="281"/>
      <c r="I109" s="280"/>
      <c r="J109" s="280"/>
      <c r="K109" s="761"/>
      <c r="L109" s="761"/>
      <c r="M109" s="761"/>
      <c r="N109" s="761"/>
      <c r="O109" s="761"/>
      <c r="P109" s="761"/>
      <c r="Q109" s="761"/>
      <c r="R109" s="761"/>
      <c r="S109" s="761"/>
      <c r="T109" s="761"/>
      <c r="U109" s="761"/>
      <c r="V109" s="761"/>
      <c r="W109" s="761"/>
      <c r="X109" s="761"/>
      <c r="Y109" s="761"/>
      <c r="AA109" s="761"/>
      <c r="AB109" s="761"/>
      <c r="AC109" s="761"/>
    </row>
    <row r="110" spans="2:29" s="20" customFormat="1" ht="13.5" outlineLevel="1" thickBot="1">
      <c r="B110" s="762"/>
      <c r="C110" s="763"/>
      <c r="D110" s="763"/>
      <c r="E110" s="763"/>
      <c r="F110" s="763"/>
      <c r="G110" s="282"/>
      <c r="H110" s="283"/>
      <c r="I110" s="282"/>
      <c r="J110" s="282"/>
      <c r="K110" s="761"/>
      <c r="L110" s="761"/>
      <c r="M110" s="761"/>
      <c r="N110" s="761"/>
      <c r="O110" s="761"/>
      <c r="P110" s="761"/>
      <c r="Q110" s="761"/>
      <c r="R110" s="761"/>
      <c r="S110" s="761"/>
      <c r="T110" s="761"/>
      <c r="U110" s="761"/>
      <c r="V110" s="761"/>
      <c r="W110" s="761"/>
      <c r="X110" s="761"/>
      <c r="Y110" s="761"/>
      <c r="AA110" s="761"/>
      <c r="AB110" s="761"/>
      <c r="AC110" s="761"/>
    </row>
    <row r="111" spans="2:29" ht="42" customHeight="1" outlineLevel="1" thickBot="1">
      <c r="B111" s="105" t="s">
        <v>99</v>
      </c>
      <c r="C111" s="764" t="str">
        <f>CONCATENATE(
IF(AND(J101="Y",NOT(ISBLANK(AA101))),"Root cause: "&amp;AA101&amp;"; Verified by: "&amp;G101&amp;" - "&amp;TEXT(H101,"dd/mm/yyyy")&amp;"; by following action==&gt; "&amp;D101&amp;CHAR(10),""),
IF(AND(J102="Y",NOT(ISBLANK(AA102))),"Root cause: "&amp;AA102&amp;"; Verified by: "&amp;G102&amp;" - "&amp;TEXT(H102,"dd/mm/yyyy")&amp;"; by following action==&gt; "&amp;D102&amp;CHAR(10),""),
IF(AND(J103="Y",NOT(ISBLANK(AA103))),"Root cause: "&amp;AA103&amp;"; Verified by: "&amp;G103&amp;" - "&amp;TEXT(H103,"dd/mm/yyyy")&amp;"; by following action==&gt; "&amp;D103&amp;CHAR(10),""),
IF(AND(J104="Y",NOT(ISBLANK(AA104))),"Root cause: "&amp;AA104&amp;"; Verified by: "&amp;G104&amp;" - "&amp;TEXT(H104,"dd/mm/yyyy")&amp;"; by following action==&gt; "&amp;D104&amp;CHAR(10),""),
IF(AND(J105="Y",NOT(ISBLANK(AA105))),"Root cause: "&amp;AA105&amp;"; Verified by: "&amp;G105&amp;" - "&amp;TEXT(H105,"dd/mm/yyyy")&amp;"; by following action==&gt; "&amp;D105&amp;CHAR(10),""),
IF(AND(J106="Y",NOT(ISBLANK(AA106))),"Root cause: "&amp;AA106&amp;"; Verified by: "&amp;G106&amp;" - "&amp;TEXT(H106,"dd/mm/yyyy")&amp;"; by following action==&gt; "&amp;D106&amp;CHAR(10),""),
IF(AND(J107="Y",NOT(ISBLANK(AA107))),"Root cause: "&amp;AA107&amp;"; Verified by: "&amp;G107&amp;" - "&amp;TEXT(H107,"dd/mm/yyyy")&amp;"; by following action==&gt; "&amp;D107&amp;CHAR(10),""),
IF(AND(J107="Y",NOT(ISBLANK(AA108))),"Root cause: "&amp;AA108&amp;"; Verified by: "&amp;G108&amp;" - "&amp;TEXT(H108,"dd/mm/yyyy")&amp;"; by following action==&gt; "&amp;D108&amp;CHAR(10),""),
IF(AND(J108="Y",NOT(ISBLANK(AA109))),"Root cause: "&amp;AA109&amp;"; Verified by: "&amp;G109&amp;" - "&amp;TEXT(H109,"dd/mm/yyyy")&amp;"; by following action==&gt; "&amp;D109&amp;CHAR(10),""),
IF(AND(J109="Y",NOT(ISBLANK(AA110))),"Root cause: "&amp;AA110&amp;"; Verified by: "&amp;G110&amp;" - "&amp;TEXT(H110,"dd/mm/yyyy")&amp;"; by following action==&gt; "&amp;D110&amp;CHAR(10),""))</f>
        <v/>
      </c>
      <c r="D111" s="765"/>
      <c r="E111" s="765"/>
      <c r="F111" s="765"/>
      <c r="G111" s="765"/>
      <c r="H111" s="765"/>
      <c r="I111" s="765"/>
      <c r="J111" s="765"/>
      <c r="K111" s="766"/>
      <c r="L111" s="766"/>
      <c r="M111" s="766"/>
      <c r="N111" s="766"/>
      <c r="O111" s="766"/>
      <c r="P111" s="766"/>
      <c r="Q111" s="766"/>
      <c r="R111" s="766"/>
      <c r="S111" s="766"/>
      <c r="T111" s="766"/>
      <c r="U111" s="766"/>
      <c r="V111" s="766"/>
      <c r="W111" s="766"/>
      <c r="X111" s="766"/>
      <c r="Y111" s="766"/>
      <c r="Z111" s="766"/>
      <c r="AA111" s="766"/>
      <c r="AB111" s="766"/>
      <c r="AC111" s="766"/>
    </row>
    <row r="112" spans="2:29" ht="16.5" thickBot="1">
      <c r="B112" s="106" t="s">
        <v>93</v>
      </c>
      <c r="C112" s="107"/>
      <c r="D112" s="107"/>
      <c r="E112" s="107"/>
      <c r="F112" s="107"/>
      <c r="G112" s="107"/>
      <c r="H112" s="107"/>
      <c r="I112" s="107"/>
      <c r="J112" s="107"/>
      <c r="K112" s="107"/>
      <c r="L112" s="107"/>
      <c r="M112" s="107"/>
      <c r="N112" s="107"/>
      <c r="O112" s="769"/>
      <c r="P112" s="769"/>
      <c r="Q112" s="769"/>
      <c r="R112" s="769"/>
      <c r="S112" s="769"/>
      <c r="T112" s="769"/>
      <c r="U112" s="769"/>
      <c r="V112" s="769"/>
      <c r="W112" s="769"/>
      <c r="X112" s="769"/>
      <c r="Y112" s="770"/>
    </row>
    <row r="113" spans="2:25" ht="16.5" thickBot="1">
      <c r="B113" s="108" t="s">
        <v>94</v>
      </c>
      <c r="C113" s="109"/>
      <c r="D113" s="109"/>
      <c r="E113" s="109"/>
      <c r="F113" s="109"/>
      <c r="G113" s="109"/>
      <c r="H113" s="109"/>
      <c r="I113" s="109"/>
      <c r="J113" s="109"/>
      <c r="K113" s="109"/>
      <c r="L113" s="109"/>
      <c r="M113" s="109"/>
      <c r="N113" s="109"/>
      <c r="O113" s="767"/>
      <c r="P113" s="767"/>
      <c r="Q113" s="768"/>
      <c r="R113" s="21"/>
      <c r="S113" s="21"/>
      <c r="T113" s="21"/>
      <c r="U113" s="21"/>
      <c r="V113" s="21"/>
      <c r="W113" s="21"/>
      <c r="X113" s="21"/>
      <c r="Y113" s="22"/>
    </row>
    <row r="118" spans="2:25">
      <c r="G118" s="133"/>
    </row>
  </sheetData>
  <sheetProtection sheet="1" formatRows="0" selectLockedCells="1"/>
  <mergeCells count="269">
    <mergeCell ref="B36:C36"/>
    <mergeCell ref="D26:F26"/>
    <mergeCell ref="Q28:S28"/>
    <mergeCell ref="W30:Y30"/>
    <mergeCell ref="B26:C26"/>
    <mergeCell ref="AA34:AC34"/>
    <mergeCell ref="AA35:AC35"/>
    <mergeCell ref="AA36:AC36"/>
    <mergeCell ref="AA28:AC28"/>
    <mergeCell ref="AA29:AC29"/>
    <mergeCell ref="AA30:AC30"/>
    <mergeCell ref="AA31:AC31"/>
    <mergeCell ref="AA32:AC32"/>
    <mergeCell ref="AA33:AC33"/>
    <mergeCell ref="D36:F36"/>
    <mergeCell ref="B27:C27"/>
    <mergeCell ref="B28:C28"/>
    <mergeCell ref="B29:C29"/>
    <mergeCell ref="B30:C30"/>
    <mergeCell ref="B31:C31"/>
    <mergeCell ref="B32:C32"/>
    <mergeCell ref="D32:F32"/>
    <mergeCell ref="N35:P35"/>
    <mergeCell ref="B33:C33"/>
    <mergeCell ref="B34:C34"/>
    <mergeCell ref="B35:C35"/>
    <mergeCell ref="D33:F33"/>
    <mergeCell ref="D34:F34"/>
    <mergeCell ref="D35:F35"/>
    <mergeCell ref="Q35:S35"/>
    <mergeCell ref="T35:V35"/>
    <mergeCell ref="N34:P34"/>
    <mergeCell ref="Q34:S34"/>
    <mergeCell ref="T34:V34"/>
    <mergeCell ref="D31:F31"/>
    <mergeCell ref="C37:AC37"/>
    <mergeCell ref="K35:M35"/>
    <mergeCell ref="K36:M36"/>
    <mergeCell ref="N36:P36"/>
    <mergeCell ref="Q36:S36"/>
    <mergeCell ref="W34:Y34"/>
    <mergeCell ref="W35:Y35"/>
    <mergeCell ref="AA27:AC27"/>
    <mergeCell ref="T36:V36"/>
    <mergeCell ref="W36:Y36"/>
    <mergeCell ref="N31:P31"/>
    <mergeCell ref="Q31:S31"/>
    <mergeCell ref="T31:V31"/>
    <mergeCell ref="W31:Y31"/>
    <mergeCell ref="N32:P32"/>
    <mergeCell ref="Q32:S32"/>
    <mergeCell ref="T32:V32"/>
    <mergeCell ref="W32:Y32"/>
    <mergeCell ref="N33:P33"/>
    <mergeCell ref="Q33:S33"/>
    <mergeCell ref="T33:V33"/>
    <mergeCell ref="W33:Y33"/>
    <mergeCell ref="T28:V28"/>
    <mergeCell ref="D27:F27"/>
    <mergeCell ref="K26:M26"/>
    <mergeCell ref="N26:P26"/>
    <mergeCell ref="Q26:S26"/>
    <mergeCell ref="T26:V26"/>
    <mergeCell ref="W26:Y26"/>
    <mergeCell ref="D28:F28"/>
    <mergeCell ref="D29:F29"/>
    <mergeCell ref="D30:F30"/>
    <mergeCell ref="W28:Y28"/>
    <mergeCell ref="N29:P29"/>
    <mergeCell ref="Q29:S29"/>
    <mergeCell ref="T29:V29"/>
    <mergeCell ref="W29:Y29"/>
    <mergeCell ref="N30:P30"/>
    <mergeCell ref="AA26:AC26"/>
    <mergeCell ref="K27:M27"/>
    <mergeCell ref="K34:M34"/>
    <mergeCell ref="K28:M28"/>
    <mergeCell ref="K29:M29"/>
    <mergeCell ref="K30:M30"/>
    <mergeCell ref="K31:M31"/>
    <mergeCell ref="K32:M32"/>
    <mergeCell ref="N27:P27"/>
    <mergeCell ref="Q27:S27"/>
    <mergeCell ref="T27:V27"/>
    <mergeCell ref="W27:Y27"/>
    <mergeCell ref="N28:P28"/>
    <mergeCell ref="K33:M33"/>
    <mergeCell ref="Q30:S30"/>
    <mergeCell ref="T30:V30"/>
    <mergeCell ref="T63:V63"/>
    <mergeCell ref="W63:Y63"/>
    <mergeCell ref="AA63:AC63"/>
    <mergeCell ref="B64:C64"/>
    <mergeCell ref="D64:F64"/>
    <mergeCell ref="K64:M64"/>
    <mergeCell ref="N64:P64"/>
    <mergeCell ref="Q64:S64"/>
    <mergeCell ref="T64:V64"/>
    <mergeCell ref="W64:Y64"/>
    <mergeCell ref="AA64:AC64"/>
    <mergeCell ref="B63:C63"/>
    <mergeCell ref="D63:F63"/>
    <mergeCell ref="K63:M63"/>
    <mergeCell ref="N63:P63"/>
    <mergeCell ref="Q63:S63"/>
    <mergeCell ref="B66:C66"/>
    <mergeCell ref="D66:F66"/>
    <mergeCell ref="K66:M66"/>
    <mergeCell ref="N66:P66"/>
    <mergeCell ref="Q66:S66"/>
    <mergeCell ref="T66:V66"/>
    <mergeCell ref="W66:Y66"/>
    <mergeCell ref="AA66:AC66"/>
    <mergeCell ref="B65:C65"/>
    <mergeCell ref="D65:F65"/>
    <mergeCell ref="K65:M65"/>
    <mergeCell ref="N65:P65"/>
    <mergeCell ref="Q65:S65"/>
    <mergeCell ref="T65:V65"/>
    <mergeCell ref="W65:Y65"/>
    <mergeCell ref="AA65:AC65"/>
    <mergeCell ref="T67:V67"/>
    <mergeCell ref="W67:Y67"/>
    <mergeCell ref="AA67:AC67"/>
    <mergeCell ref="B68:C68"/>
    <mergeCell ref="D68:F68"/>
    <mergeCell ref="K68:M68"/>
    <mergeCell ref="N68:P68"/>
    <mergeCell ref="Q68:S68"/>
    <mergeCell ref="T68:V68"/>
    <mergeCell ref="W68:Y68"/>
    <mergeCell ref="AA68:AC68"/>
    <mergeCell ref="B67:C67"/>
    <mergeCell ref="D67:F67"/>
    <mergeCell ref="K67:M67"/>
    <mergeCell ref="N67:P67"/>
    <mergeCell ref="Q67:S67"/>
    <mergeCell ref="T69:V69"/>
    <mergeCell ref="W69:Y69"/>
    <mergeCell ref="AA69:AC69"/>
    <mergeCell ref="B70:C70"/>
    <mergeCell ref="D70:F70"/>
    <mergeCell ref="K70:M70"/>
    <mergeCell ref="N70:P70"/>
    <mergeCell ref="Q70:S70"/>
    <mergeCell ref="T70:V70"/>
    <mergeCell ref="W70:Y70"/>
    <mergeCell ref="AA70:AC70"/>
    <mergeCell ref="B69:C69"/>
    <mergeCell ref="D69:F69"/>
    <mergeCell ref="K69:M69"/>
    <mergeCell ref="N69:P69"/>
    <mergeCell ref="Q69:S69"/>
    <mergeCell ref="T71:V71"/>
    <mergeCell ref="W71:Y71"/>
    <mergeCell ref="AA71:AC71"/>
    <mergeCell ref="B72:C72"/>
    <mergeCell ref="D72:F72"/>
    <mergeCell ref="K72:M72"/>
    <mergeCell ref="N72:P72"/>
    <mergeCell ref="Q72:S72"/>
    <mergeCell ref="T72:V72"/>
    <mergeCell ref="W72:Y72"/>
    <mergeCell ref="AA72:AC72"/>
    <mergeCell ref="B71:C71"/>
    <mergeCell ref="D71:F71"/>
    <mergeCell ref="K71:M71"/>
    <mergeCell ref="N71:P71"/>
    <mergeCell ref="Q71:S71"/>
    <mergeCell ref="W101:Y101"/>
    <mergeCell ref="AA101:AC101"/>
    <mergeCell ref="T103:V103"/>
    <mergeCell ref="W103:Y103"/>
    <mergeCell ref="AA103:AC103"/>
    <mergeCell ref="T105:V105"/>
    <mergeCell ref="W105:Y105"/>
    <mergeCell ref="AA105:AC105"/>
    <mergeCell ref="T108:V108"/>
    <mergeCell ref="W108:Y108"/>
    <mergeCell ref="AA108:AC108"/>
    <mergeCell ref="T102:V102"/>
    <mergeCell ref="W102:Y102"/>
    <mergeCell ref="AA102:AC102"/>
    <mergeCell ref="AA106:AC106"/>
    <mergeCell ref="T104:V104"/>
    <mergeCell ref="W104:Y104"/>
    <mergeCell ref="AA104:AC104"/>
    <mergeCell ref="W100:Y100"/>
    <mergeCell ref="AA100:AC100"/>
    <mergeCell ref="B100:C100"/>
    <mergeCell ref="D100:F100"/>
    <mergeCell ref="B103:C103"/>
    <mergeCell ref="D103:F103"/>
    <mergeCell ref="K103:M103"/>
    <mergeCell ref="N103:P103"/>
    <mergeCell ref="Q103:S103"/>
    <mergeCell ref="B102:C102"/>
    <mergeCell ref="D102:F102"/>
    <mergeCell ref="K102:M102"/>
    <mergeCell ref="N102:P102"/>
    <mergeCell ref="Q102:S102"/>
    <mergeCell ref="B101:C101"/>
    <mergeCell ref="D101:F101"/>
    <mergeCell ref="K101:M101"/>
    <mergeCell ref="N101:P101"/>
    <mergeCell ref="Q101:S101"/>
    <mergeCell ref="K100:M100"/>
    <mergeCell ref="N100:P100"/>
    <mergeCell ref="Q100:S100"/>
    <mergeCell ref="T100:V100"/>
    <mergeCell ref="T101:V101"/>
    <mergeCell ref="B105:C105"/>
    <mergeCell ref="D105:F105"/>
    <mergeCell ref="K105:M105"/>
    <mergeCell ref="N105:P105"/>
    <mergeCell ref="Q105:S105"/>
    <mergeCell ref="B104:C104"/>
    <mergeCell ref="D104:F104"/>
    <mergeCell ref="K104:M104"/>
    <mergeCell ref="N104:P104"/>
    <mergeCell ref="Q104:S104"/>
    <mergeCell ref="O113:Q113"/>
    <mergeCell ref="O112:Y112"/>
    <mergeCell ref="T109:V109"/>
    <mergeCell ref="W109:Y109"/>
    <mergeCell ref="B106:C106"/>
    <mergeCell ref="D106:F106"/>
    <mergeCell ref="K106:M106"/>
    <mergeCell ref="N106:P106"/>
    <mergeCell ref="Q106:S106"/>
    <mergeCell ref="T106:V106"/>
    <mergeCell ref="W106:Y106"/>
    <mergeCell ref="T110:V110"/>
    <mergeCell ref="W110:Y110"/>
    <mergeCell ref="K108:M108"/>
    <mergeCell ref="N108:P108"/>
    <mergeCell ref="Q108:S108"/>
    <mergeCell ref="C111:AC111"/>
    <mergeCell ref="B110:C110"/>
    <mergeCell ref="D110:F110"/>
    <mergeCell ref="K110:M110"/>
    <mergeCell ref="N110:P110"/>
    <mergeCell ref="Q110:S110"/>
    <mergeCell ref="AA109:AC109"/>
    <mergeCell ref="AA110:AC110"/>
    <mergeCell ref="B73:C73"/>
    <mergeCell ref="D73:F73"/>
    <mergeCell ref="K73:M73"/>
    <mergeCell ref="N73:P73"/>
    <mergeCell ref="Q73:S73"/>
    <mergeCell ref="T73:V73"/>
    <mergeCell ref="W73:Y73"/>
    <mergeCell ref="AA73:AC73"/>
    <mergeCell ref="C74:AC74"/>
    <mergeCell ref="B109:C109"/>
    <mergeCell ref="D109:F109"/>
    <mergeCell ref="K109:M109"/>
    <mergeCell ref="N109:P109"/>
    <mergeCell ref="Q109:S109"/>
    <mergeCell ref="T107:V107"/>
    <mergeCell ref="W107:Y107"/>
    <mergeCell ref="AA107:AC107"/>
    <mergeCell ref="B108:C108"/>
    <mergeCell ref="D108:F108"/>
    <mergeCell ref="B107:C107"/>
    <mergeCell ref="D107:F107"/>
    <mergeCell ref="K107:M107"/>
    <mergeCell ref="N107:P107"/>
    <mergeCell ref="Q107:S107"/>
  </mergeCells>
  <phoneticPr fontId="88" type="noConversion"/>
  <conditionalFormatting sqref="H27:H36 H64:H73 H101:H110">
    <cfRule type="expression" dxfId="18" priority="1">
      <formula>AND(NOT(ISNUMBER($H27)),NOT(ISBLANK($H27)))</formula>
    </cfRule>
  </conditionalFormatting>
  <conditionalFormatting sqref="K25:AC25 K26 N26 Q26 T26 W26 Z26:AA26">
    <cfRule type="expression" dxfId="17" priority="11">
      <formula>$K$25="x"</formula>
    </cfRule>
  </conditionalFormatting>
  <conditionalFormatting sqref="K27:AC36">
    <cfRule type="expression" dxfId="16" priority="12">
      <formula>$J27="Y"</formula>
    </cfRule>
  </conditionalFormatting>
  <conditionalFormatting sqref="K62:AC62 K63 N63 Q63 T63 W63 Z63:AA63">
    <cfRule type="expression" dxfId="15" priority="3">
      <formula>$K$62="x"</formula>
    </cfRule>
  </conditionalFormatting>
  <conditionalFormatting sqref="K64:AC73">
    <cfRule type="expression" dxfId="14" priority="4">
      <formula>$J64="Y"</formula>
    </cfRule>
  </conditionalFormatting>
  <conditionalFormatting sqref="K99:AC99 K100 N100 Q100 T100 W100 Z100:AA100">
    <cfRule type="expression" dxfId="13" priority="5">
      <formula>$K$99="x"</formula>
    </cfRule>
  </conditionalFormatting>
  <conditionalFormatting sqref="K101:AC110">
    <cfRule type="expression" dxfId="12" priority="6">
      <formula>$J101="Y"</formula>
    </cfRule>
  </conditionalFormatting>
  <conditionalFormatting sqref="O113:Q113">
    <cfRule type="containsBlanks" dxfId="11" priority="2">
      <formula>LEN(TRIM(O113))=0</formula>
    </cfRule>
  </conditionalFormatting>
  <dataValidations count="2">
    <dataValidation type="list" allowBlank="1" showInputMessage="1" showErrorMessage="1" sqref="Z27:Z36 J27:J36 Z101:Z110 J101:J110 Z64:Z73 J64:J73" xr:uid="{1245949C-A7C5-4EAE-941A-9543679F50BC}">
      <formula1>"Y, N"</formula1>
    </dataValidation>
    <dataValidation type="list" allowBlank="1" showInputMessage="1" showErrorMessage="1" sqref="O113:Q113" xr:uid="{17E865FC-07A8-4528-823A-44787C2788D9}">
      <formula1>"Y, N, NA"</formula1>
    </dataValidation>
  </dataValidations>
  <printOptions horizontalCentered="1"/>
  <pageMargins left="0.196850393700787" right="0.196850393700787" top="0.196850393700787" bottom="0.59055118110236204" header="0" footer="0.196850393700787"/>
  <pageSetup paperSize="9" scale="46" fitToHeight="0" orientation="landscape" r:id="rId1"/>
  <headerFooter alignWithMargins="0">
    <oddFooter>&amp;L&amp;8AE-LOS-FR-01-E / Rev.12.0
(01-Oct-2025)&amp;C&amp;"Calibri,Regular"&amp;8&amp;K000000Adient plc
Proprietary and Confidential
&amp;1#&amp;10Adient – INTERNAL&amp;R&amp;8Page &amp;P of &amp;N</oddFooter>
  </headerFooter>
  <rowBreaks count="2" manualBreakCount="2">
    <brk id="37" max="28" man="1"/>
    <brk id="74" max="28" man="1"/>
  </rowBreaks>
  <colBreaks count="1" manualBreakCount="1">
    <brk id="1" max="112" man="1"/>
  </col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06EFB-2EE3-4978-B486-82C122437E68}">
  <sheetPr codeName="Sheet7">
    <tabColor rgb="FFBFD732"/>
    <pageSetUpPr fitToPage="1"/>
  </sheetPr>
  <dimension ref="A1:AM40"/>
  <sheetViews>
    <sheetView view="pageBreakPreview" topLeftCell="D6" zoomScale="110" zoomScaleNormal="100" zoomScaleSheetLayoutView="110" workbookViewId="0">
      <selection activeCell="C19" sqref="C19"/>
    </sheetView>
  </sheetViews>
  <sheetFormatPr defaultColWidth="9.140625" defaultRowHeight="12.75"/>
  <cols>
    <col min="1" max="1" width="4.5703125" style="18" customWidth="1"/>
    <col min="2" max="2" width="14.140625" style="18" customWidth="1"/>
    <col min="3" max="3" width="42.5703125" style="18" customWidth="1"/>
    <col min="4" max="4" width="44.85546875" style="18" customWidth="1"/>
    <col min="5" max="5" width="11.5703125" style="18" customWidth="1"/>
    <col min="6" max="6" width="15.28515625" style="18" customWidth="1"/>
    <col min="7" max="7" width="12.28515625" style="18" customWidth="1"/>
    <col min="8" max="8" width="9.140625" style="18"/>
    <col min="9" max="9" width="12.28515625" style="18" customWidth="1"/>
    <col min="10" max="10" width="13.7109375" style="18" customWidth="1"/>
    <col min="11" max="12" width="14.28515625" style="18" customWidth="1"/>
    <col min="13" max="13" width="11" style="18" customWidth="1"/>
    <col min="14" max="14" width="21.85546875" style="18" customWidth="1"/>
    <col min="15" max="15" width="21" style="18" customWidth="1"/>
    <col min="16" max="16" width="4.5703125" style="18" customWidth="1"/>
    <col min="17" max="18" width="9.140625" style="224"/>
    <col min="19" max="19" width="14.5703125" style="224" customWidth="1"/>
    <col min="20" max="21" width="15.7109375" style="224" customWidth="1"/>
    <col min="22" max="23" width="9.140625" style="224"/>
    <col min="24" max="24" width="9" style="224" customWidth="1"/>
    <col min="25" max="38" width="9.140625" style="224"/>
    <col min="39" max="16384" width="9.140625" style="18"/>
  </cols>
  <sheetData>
    <row r="1" spans="1:39" ht="13.5" thickBot="1"/>
    <row r="2" spans="1:39" s="3" customFormat="1" ht="36" customHeight="1" thickBot="1">
      <c r="A2" s="78"/>
      <c r="B2" s="79"/>
      <c r="C2" s="79" t="s">
        <v>116</v>
      </c>
      <c r="D2" s="80"/>
      <c r="E2" s="80"/>
      <c r="F2" s="80"/>
      <c r="G2" s="80"/>
      <c r="H2" s="80"/>
      <c r="I2" s="80"/>
      <c r="J2" s="80"/>
      <c r="K2" s="80"/>
      <c r="L2" s="80"/>
      <c r="M2" s="80"/>
      <c r="N2" s="80"/>
      <c r="O2" s="80"/>
      <c r="P2" s="80"/>
      <c r="Q2" s="225"/>
      <c r="R2" s="225"/>
      <c r="S2" s="225"/>
      <c r="T2" s="225"/>
      <c r="U2" s="225"/>
      <c r="V2" s="225"/>
      <c r="W2" s="225"/>
      <c r="X2" s="225"/>
      <c r="Y2" s="225"/>
      <c r="Z2" s="225"/>
      <c r="AA2" s="225"/>
      <c r="AB2" s="225"/>
      <c r="AC2" s="225"/>
      <c r="AD2" s="225"/>
      <c r="AE2" s="225"/>
      <c r="AF2" s="225"/>
      <c r="AG2" s="225"/>
      <c r="AH2" s="225"/>
      <c r="AI2" s="225"/>
      <c r="AJ2" s="225"/>
      <c r="AK2" s="225"/>
      <c r="AL2" s="225"/>
    </row>
    <row r="3" spans="1:39" ht="13.5" thickBot="1"/>
    <row r="4" spans="1:39" ht="13.5" thickBot="1">
      <c r="B4" s="65"/>
      <c r="C4" s="65" t="s">
        <v>100</v>
      </c>
      <c r="D4" s="66"/>
      <c r="E4" s="66"/>
      <c r="F4" s="66"/>
      <c r="G4" s="66"/>
      <c r="H4" s="66"/>
      <c r="I4" s="66" t="s">
        <v>102</v>
      </c>
      <c r="J4" s="66"/>
      <c r="K4" s="66"/>
      <c r="L4" s="66"/>
      <c r="M4" s="66"/>
      <c r="N4" s="66"/>
      <c r="O4" s="66"/>
      <c r="P4" s="67"/>
    </row>
    <row r="5" spans="1:39" s="68" customFormat="1" ht="60">
      <c r="B5" s="69" t="s">
        <v>279</v>
      </c>
      <c r="C5" s="69" t="s">
        <v>103</v>
      </c>
      <c r="D5" s="70" t="s">
        <v>104</v>
      </c>
      <c r="E5" s="70" t="s">
        <v>105</v>
      </c>
      <c r="F5" s="70" t="s">
        <v>106</v>
      </c>
      <c r="G5" s="70" t="s">
        <v>107</v>
      </c>
      <c r="H5" s="71" t="s">
        <v>108</v>
      </c>
      <c r="I5" s="71" t="s">
        <v>109</v>
      </c>
      <c r="J5" s="72" t="s">
        <v>101</v>
      </c>
      <c r="K5" s="73" t="s">
        <v>110</v>
      </c>
      <c r="L5" s="70" t="s">
        <v>111</v>
      </c>
      <c r="M5" s="74" t="s">
        <v>112</v>
      </c>
      <c r="N5" s="74" t="s">
        <v>113</v>
      </c>
      <c r="O5" s="74" t="s">
        <v>114</v>
      </c>
      <c r="P5" s="75" t="s">
        <v>115</v>
      </c>
      <c r="Q5" s="226"/>
      <c r="R5" s="246"/>
      <c r="S5" s="246"/>
      <c r="T5" s="246"/>
      <c r="U5" s="246"/>
      <c r="V5" s="246"/>
      <c r="W5" s="246" t="s">
        <v>476</v>
      </c>
      <c r="X5" s="246" t="s">
        <v>477</v>
      </c>
      <c r="Y5" s="246" t="s">
        <v>478</v>
      </c>
      <c r="Z5" s="246" t="s">
        <v>479</v>
      </c>
      <c r="AA5" s="246" t="s">
        <v>480</v>
      </c>
      <c r="AB5" s="246" t="s">
        <v>481</v>
      </c>
      <c r="AC5" s="246" t="s">
        <v>482</v>
      </c>
      <c r="AD5" s="246" t="s">
        <v>483</v>
      </c>
      <c r="AE5" s="246" t="s">
        <v>484</v>
      </c>
      <c r="AF5" s="246" t="s">
        <v>485</v>
      </c>
      <c r="AG5" s="246" t="s">
        <v>486</v>
      </c>
      <c r="AH5" s="246" t="s">
        <v>487</v>
      </c>
      <c r="AI5" s="246" t="s">
        <v>488</v>
      </c>
      <c r="AJ5" s="246" t="s">
        <v>489</v>
      </c>
      <c r="AK5" s="246" t="s">
        <v>490</v>
      </c>
      <c r="AL5" s="246" t="s">
        <v>491</v>
      </c>
    </row>
    <row r="6" spans="1:39" ht="22.5" customHeight="1">
      <c r="B6" s="221"/>
      <c r="C6" s="35"/>
      <c r="D6" s="31"/>
      <c r="E6" s="32"/>
      <c r="F6" s="33"/>
      <c r="G6" s="34"/>
      <c r="H6" s="25"/>
      <c r="I6" s="25"/>
      <c r="J6" s="26"/>
      <c r="K6" s="27"/>
      <c r="L6" s="28"/>
      <c r="M6" s="29"/>
      <c r="N6" s="30"/>
      <c r="O6" s="32"/>
      <c r="P6" s="76"/>
      <c r="Q6" s="224" t="str">
        <f>CONCATENATE("Root cause: ",C6,". Action: ",D6," . Due date: ",TEXT(E6,"dd/mm/yyyy"),". Resp: ",F6,". Status: ",H6)</f>
        <v xml:space="preserve">Root cause: . Action:  . Due date: 00/01/1900. Resp: . Status: </v>
      </c>
      <c r="R6" s="224" t="str">
        <f>IF(AND(K6="YES",H6="Closed"), "YES","NO")</f>
        <v>NO</v>
      </c>
      <c r="S6" s="224" t="str">
        <f>CONCATENATE(" Action: ",D6," . Due date: ",TEXT(E6,"dd/mm/yyyy"),". Resp: ",F6,". Status: ",H6,". Contribution: ",M6*100,"%")</f>
        <v xml:space="preserve"> Action:  . Due date: 00/01/1900. Resp: . Status: . Contribution: 0%</v>
      </c>
      <c r="T6" s="224" t="str">
        <f>IF(R6="YES",CONCATENATE(D6,"===&gt;Identification: ",N6, CHAR(10)),"")</f>
        <v/>
      </c>
      <c r="U6" s="246" t="s">
        <v>475</v>
      </c>
      <c r="V6" s="224" t="str" cm="1">
        <f t="array" ref="V6">IFERROR(_xlfn.UNIQUE(_xlfn._xlws.FILTER('D4'!AA27:AA36,LEN('D4'!AA27:AA36)&gt;1)),"No root cause defined for why made")</f>
        <v>No root cause defined for why made</v>
      </c>
      <c r="W6" s="224" t="str" cm="1">
        <f t="array" ref="W6">IFERROR(_xlfn.UNIQUE(_xlfn._xlws.FILTER(V6:V35,(U6:U35=B6)*(LEN(V6:V35)&gt;1))),"First select the type of root cause")</f>
        <v>First select the type of root cause</v>
      </c>
      <c r="X6" s="224" t="str" cm="1">
        <f t="array" ref="X6">IFERROR(_xlfn.UNIQUE(_xlfn._xlws.FILTER(V6:V35,(U6:U35=B7)*(LEN(V6:V35)&gt;1))),"First select the type of root cause")</f>
        <v>First select the type of root cause</v>
      </c>
      <c r="Y6" s="224" t="str" cm="1">
        <f t="array" ref="Y6">IFERROR(_xlfn.UNIQUE(_xlfn._xlws.FILTER(V6:V35,(U6:U35=B8)*(LEN(V6:V35)&gt;1))),"First select the type of root cause")</f>
        <v>First select the type of root cause</v>
      </c>
      <c r="Z6" s="224" t="str" cm="1">
        <f t="array" ref="Z6">IFERROR(_xlfn.UNIQUE(_xlfn._xlws.FILTER(V6:V35,(U6:U35=B9)*(LEN(V6:V35)&gt;1))),"First select the type of root cause")</f>
        <v>First select the type of root cause</v>
      </c>
      <c r="AA6" s="224" t="str" cm="1">
        <f t="array" ref="AA6">IFERROR(_xlfn.UNIQUE(_xlfn._xlws.FILTER(V6:V35,(U6:U35=B10)*(LEN(V6:V35)&gt;1))),"First select the type of root cause")</f>
        <v>First select the type of root cause</v>
      </c>
      <c r="AB6" s="224" t="str" cm="1">
        <f t="array" aca="1" ref="AB6" ca="1">IFERROR(_xlfn.UNIQUE(_xlfn._xlws.FILTER(V6:V35,(U6:U35=INDIRECT(AB5))*(LEN(V6:V35)&gt;1))),"First select the type of root cause")</f>
        <v>First select the type of root cause</v>
      </c>
      <c r="AC6" s="224" t="str" cm="1">
        <f t="array" aca="1" ref="AC6" ca="1">IFERROR(_xlfn.UNIQUE(_xlfn._xlws.FILTER(V6:V35,(U6:U35=INDIRECT(AC5))*(LEN(V6:V35)&gt;1))),"First select the type of root cause")</f>
        <v>First select the type of root cause</v>
      </c>
      <c r="AD6" s="224" t="str" cm="1">
        <f t="array" aca="1" ref="AD6" ca="1">IFERROR(_xlfn.UNIQUE(_xlfn._xlws.FILTER(V6:V35,(U6:U35=INDIRECT(AD5))*(LEN(V6:V35)&gt;1))),"First select the type of root cause")</f>
        <v>First select the type of root cause</v>
      </c>
      <c r="AE6" s="224" t="str" cm="1">
        <f t="array" aca="1" ref="AE6" ca="1">IFERROR(_xlfn.UNIQUE(_xlfn._xlws.FILTER(V6:V35,(U6:U35=INDIRECT(AE5))*(LEN(V6:V35)&gt;1))),"First select the type of root cause")</f>
        <v>First select the type of root cause</v>
      </c>
      <c r="AF6" s="224" t="str" cm="1">
        <f t="array" ref="AF6">IFERROR(_xlfn.UNIQUE(_xlfn._xlws.FILTER(V6:V35,(U6:U35=B15)*(LEN(V6:V35)&gt;1))),"First select the type of root cause")</f>
        <v>First select the type of root cause</v>
      </c>
      <c r="AG6" s="224" t="str" cm="1">
        <f t="array" ref="AG6">IFERROR(_xlfn.UNIQUE(_xlfn._xlws.FILTER(V6:V35,(U6:U35=B16)*(LEN(V6:V35)&gt;1))),"First select the type of root cause")</f>
        <v>First select the type of root cause</v>
      </c>
      <c r="AH6" s="224" t="str" cm="1">
        <f t="array" ref="AH6">IFERROR(_xlfn.UNIQUE(_xlfn._xlws.FILTER(V6:V35,(U6:U35=B17)*(LEN(V6:V35)&gt;1))),"First select the type of root cause")</f>
        <v>First select the type of root cause</v>
      </c>
      <c r="AI6" s="224" t="str" cm="1">
        <f t="array" ref="AI6">IFERROR(_xlfn.UNIQUE(_xlfn._xlws.FILTER(V6:V35,(U6:U35=B18)*(LEN(V6:V35)&gt;1))),"First select the type of root cause")</f>
        <v>First select the type of root cause</v>
      </c>
      <c r="AJ6" s="224" t="str" cm="1">
        <f t="array" ref="AJ6">IFERROR(_xlfn.UNIQUE(_xlfn._xlws.FILTER(V6:V35,(U6:U35=B19)*(LEN(V6:V35)&gt;1))),"First select the type of root cause")</f>
        <v>First select the type of root cause</v>
      </c>
      <c r="AK6" s="224" t="str" cm="1">
        <f t="array" ref="AK6">IFERROR(_xlfn.UNIQUE(_xlfn._xlws.FILTER(V6:V35,(U6:U35=B20)*(LEN(V6:V35)&gt;1))),"First select the type of root cause")</f>
        <v>First select the type of root cause</v>
      </c>
      <c r="AL6" s="224" t="str" cm="1">
        <f t="array" ref="AL6">IFERROR(_xlfn.UNIQUE(_xlfn._xlws.FILTER(V6:V35,(U6:U35=B21)*(LEN(V6:V35)&gt;1))),"First select the type of root cause")</f>
        <v>First select the type of root cause</v>
      </c>
    </row>
    <row r="7" spans="1:39" ht="22.5" customHeight="1">
      <c r="B7" s="221"/>
      <c r="C7" s="35"/>
      <c r="D7" s="31"/>
      <c r="E7" s="32"/>
      <c r="F7" s="33"/>
      <c r="G7" s="34"/>
      <c r="H7" s="25"/>
      <c r="I7" s="25"/>
      <c r="J7" s="26"/>
      <c r="K7" s="27"/>
      <c r="L7" s="28"/>
      <c r="M7" s="29"/>
      <c r="N7" s="30"/>
      <c r="O7" s="32"/>
      <c r="P7" s="76"/>
      <c r="Q7" s="224" t="str">
        <f t="shared" ref="Q7:Q21" si="0">CONCATENATE("Root cause: ",C7,". Action: ",D7," . Due date: ",TEXT(E7,"dd/mm/yyyy"),". Resp: ",F7,". Status: ",H7)</f>
        <v xml:space="preserve">Root cause: . Action:  . Due date: 00/01/1900. Resp: . Status: </v>
      </c>
      <c r="R7" s="224" t="str">
        <f t="shared" ref="R7:R21" si="1">IF(AND(K7="YES",H7="Closed"), "YES","NO")</f>
        <v>NO</v>
      </c>
      <c r="S7" s="224" t="str">
        <f t="shared" ref="S7:S21" si="2">CONCATENATE(" Action: ",D7," . Due date: ",TEXT(E7,"dd/mm/yyyy"),". Resp: ",F7,". Status: ",H7,". Contribution: ",M7*100,"%")</f>
        <v xml:space="preserve"> Action:  . Due date: 00/01/1900. Resp: . Status: . Contribution: 0%</v>
      </c>
      <c r="T7" s="224" t="str">
        <f t="shared" ref="T7:T21" si="3">IF(R7="YES",CONCATENATE(D7,"===&gt;Identification: ",N7, CHAR(10)),"")</f>
        <v/>
      </c>
      <c r="U7" s="246" t="s">
        <v>475</v>
      </c>
      <c r="AM7" s="347"/>
    </row>
    <row r="8" spans="1:39" ht="24.75" customHeight="1">
      <c r="B8" s="221"/>
      <c r="C8" s="35"/>
      <c r="D8" s="31"/>
      <c r="E8" s="32"/>
      <c r="F8" s="33"/>
      <c r="G8" s="34"/>
      <c r="H8" s="25"/>
      <c r="I8" s="25"/>
      <c r="J8" s="26"/>
      <c r="K8" s="27"/>
      <c r="L8" s="28"/>
      <c r="M8" s="29"/>
      <c r="N8" s="30"/>
      <c r="O8" s="32"/>
      <c r="P8" s="76"/>
      <c r="Q8" s="224" t="str">
        <f t="shared" si="0"/>
        <v xml:space="preserve">Root cause: . Action:  . Due date: 00/01/1900. Resp: . Status: </v>
      </c>
      <c r="R8" s="224" t="str">
        <f t="shared" si="1"/>
        <v>NO</v>
      </c>
      <c r="S8" s="224" t="str">
        <f t="shared" si="2"/>
        <v xml:space="preserve"> Action:  . Due date: 00/01/1900. Resp: . Status: . Contribution: 0%</v>
      </c>
      <c r="T8" s="224" t="str">
        <f t="shared" si="3"/>
        <v/>
      </c>
      <c r="U8" s="246" t="s">
        <v>475</v>
      </c>
      <c r="AM8" s="347"/>
    </row>
    <row r="9" spans="1:39" ht="22.5" customHeight="1">
      <c r="B9" s="221"/>
      <c r="C9" s="35"/>
      <c r="D9" s="31"/>
      <c r="E9" s="32"/>
      <c r="F9" s="33"/>
      <c r="G9" s="34"/>
      <c r="H9" s="25"/>
      <c r="I9" s="25"/>
      <c r="J9" s="26"/>
      <c r="K9" s="27"/>
      <c r="L9" s="28"/>
      <c r="M9" s="29"/>
      <c r="N9" s="30"/>
      <c r="O9" s="32"/>
      <c r="P9" s="76"/>
      <c r="Q9" s="224" t="str">
        <f t="shared" si="0"/>
        <v xml:space="preserve">Root cause: . Action:  . Due date: 00/01/1900. Resp: . Status: </v>
      </c>
      <c r="R9" s="224" t="str">
        <f t="shared" si="1"/>
        <v>NO</v>
      </c>
      <c r="S9" s="224" t="str">
        <f t="shared" si="2"/>
        <v xml:space="preserve"> Action:  . Due date: 00/01/1900. Resp: . Status: . Contribution: 0%</v>
      </c>
      <c r="T9" s="224" t="str">
        <f t="shared" si="3"/>
        <v/>
      </c>
      <c r="U9" s="246" t="s">
        <v>475</v>
      </c>
      <c r="AM9" s="347"/>
    </row>
    <row r="10" spans="1:39" ht="22.5" customHeight="1">
      <c r="B10" s="221"/>
      <c r="C10" s="35"/>
      <c r="D10" s="31"/>
      <c r="E10" s="32"/>
      <c r="F10" s="33"/>
      <c r="G10" s="34"/>
      <c r="H10" s="25"/>
      <c r="I10" s="25"/>
      <c r="J10" s="26"/>
      <c r="K10" s="27"/>
      <c r="L10" s="28"/>
      <c r="M10" s="29"/>
      <c r="N10" s="30"/>
      <c r="O10" s="32"/>
      <c r="P10" s="76"/>
      <c r="Q10" s="224" t="str">
        <f t="shared" si="0"/>
        <v xml:space="preserve">Root cause: . Action:  . Due date: 00/01/1900. Resp: . Status: </v>
      </c>
      <c r="R10" s="224" t="str">
        <f t="shared" si="1"/>
        <v>NO</v>
      </c>
      <c r="S10" s="224" t="str">
        <f t="shared" si="2"/>
        <v xml:space="preserve"> Action:  . Due date: 00/01/1900. Resp: . Status: . Contribution: 0%</v>
      </c>
      <c r="T10" s="224" t="str">
        <f t="shared" si="3"/>
        <v/>
      </c>
      <c r="U10" s="246" t="s">
        <v>475</v>
      </c>
      <c r="AM10" s="347"/>
    </row>
    <row r="11" spans="1:39" ht="22.5" customHeight="1">
      <c r="B11" s="221"/>
      <c r="C11" s="35"/>
      <c r="D11" s="31"/>
      <c r="E11" s="32"/>
      <c r="F11" s="33"/>
      <c r="G11" s="34"/>
      <c r="H11" s="25"/>
      <c r="I11" s="25"/>
      <c r="J11" s="26"/>
      <c r="K11" s="27"/>
      <c r="L11" s="28"/>
      <c r="M11" s="29"/>
      <c r="N11" s="30"/>
      <c r="O11" s="32"/>
      <c r="P11" s="76"/>
      <c r="Q11" s="224" t="str">
        <f t="shared" si="0"/>
        <v xml:space="preserve">Root cause: . Action:  . Due date: 00/01/1900. Resp: . Status: </v>
      </c>
      <c r="R11" s="224" t="str">
        <f t="shared" si="1"/>
        <v>NO</v>
      </c>
      <c r="S11" s="224" t="str">
        <f t="shared" si="2"/>
        <v xml:space="preserve"> Action:  . Due date: 00/01/1900. Resp: . Status: . Contribution: 0%</v>
      </c>
      <c r="T11" s="224" t="str">
        <f t="shared" si="3"/>
        <v/>
      </c>
      <c r="U11" s="246" t="s">
        <v>475</v>
      </c>
      <c r="AM11" s="347"/>
    </row>
    <row r="12" spans="1:39" ht="22.5" customHeight="1">
      <c r="B12" s="221"/>
      <c r="C12" s="223"/>
      <c r="D12" s="31"/>
      <c r="E12" s="32"/>
      <c r="F12" s="33"/>
      <c r="G12" s="34"/>
      <c r="H12" s="25"/>
      <c r="I12" s="25"/>
      <c r="J12" s="26"/>
      <c r="K12" s="27"/>
      <c r="L12" s="28"/>
      <c r="M12" s="29"/>
      <c r="N12" s="30"/>
      <c r="O12" s="32"/>
      <c r="P12" s="76"/>
      <c r="Q12" s="224" t="str">
        <f t="shared" si="0"/>
        <v xml:space="preserve">Root cause: . Action:  . Due date: 00/01/1900. Resp: . Status: </v>
      </c>
      <c r="R12" s="224" t="str">
        <f t="shared" si="1"/>
        <v>NO</v>
      </c>
      <c r="S12" s="224" t="str">
        <f t="shared" si="2"/>
        <v xml:space="preserve"> Action:  . Due date: 00/01/1900. Resp: . Status: . Contribution: 0%</v>
      </c>
      <c r="T12" s="224" t="str">
        <f t="shared" si="3"/>
        <v/>
      </c>
      <c r="U12" s="246" t="s">
        <v>475</v>
      </c>
      <c r="AM12" s="347"/>
    </row>
    <row r="13" spans="1:39" ht="22.5" customHeight="1">
      <c r="B13" s="221"/>
      <c r="C13" s="35"/>
      <c r="D13" s="31"/>
      <c r="E13" s="32"/>
      <c r="F13" s="33"/>
      <c r="G13" s="34"/>
      <c r="H13" s="25"/>
      <c r="I13" s="25"/>
      <c r="J13" s="26"/>
      <c r="K13" s="27"/>
      <c r="L13" s="28"/>
      <c r="M13" s="29"/>
      <c r="N13" s="30"/>
      <c r="O13" s="32"/>
      <c r="P13" s="76"/>
      <c r="Q13" s="224" t="str">
        <f t="shared" si="0"/>
        <v xml:space="preserve">Root cause: . Action:  . Due date: 00/01/1900. Resp: . Status: </v>
      </c>
      <c r="R13" s="224" t="str">
        <f t="shared" si="1"/>
        <v>NO</v>
      </c>
      <c r="S13" s="224" t="str">
        <f t="shared" si="2"/>
        <v xml:space="preserve"> Action:  . Due date: 00/01/1900. Resp: . Status: . Contribution: 0%</v>
      </c>
      <c r="T13" s="224" t="str">
        <f t="shared" si="3"/>
        <v/>
      </c>
      <c r="U13" s="246" t="s">
        <v>475</v>
      </c>
    </row>
    <row r="14" spans="1:39" ht="22.5" customHeight="1">
      <c r="B14" s="221"/>
      <c r="C14" s="35"/>
      <c r="D14" s="31"/>
      <c r="E14" s="32"/>
      <c r="F14" s="33"/>
      <c r="G14" s="34"/>
      <c r="H14" s="25"/>
      <c r="I14" s="25"/>
      <c r="J14" s="26"/>
      <c r="K14" s="27"/>
      <c r="L14" s="28"/>
      <c r="M14" s="29"/>
      <c r="N14" s="30"/>
      <c r="O14" s="32"/>
      <c r="P14" s="76"/>
      <c r="Q14" s="224" t="str">
        <f t="shared" si="0"/>
        <v xml:space="preserve">Root cause: . Action:  . Due date: 00/01/1900. Resp: . Status: </v>
      </c>
      <c r="R14" s="224" t="str">
        <f t="shared" si="1"/>
        <v>NO</v>
      </c>
      <c r="S14" s="224" t="str">
        <f t="shared" si="2"/>
        <v xml:space="preserve"> Action:  . Due date: 00/01/1900. Resp: . Status: . Contribution: 0%</v>
      </c>
      <c r="T14" s="224" t="str">
        <f t="shared" si="3"/>
        <v/>
      </c>
      <c r="U14" s="246" t="s">
        <v>475</v>
      </c>
    </row>
    <row r="15" spans="1:39" ht="22.5" customHeight="1">
      <c r="B15" s="221"/>
      <c r="C15" s="35"/>
      <c r="D15" s="31"/>
      <c r="E15" s="32"/>
      <c r="F15" s="33"/>
      <c r="G15" s="34"/>
      <c r="H15" s="25"/>
      <c r="I15" s="25"/>
      <c r="J15" s="26"/>
      <c r="K15" s="27"/>
      <c r="L15" s="28"/>
      <c r="M15" s="29"/>
      <c r="N15" s="30"/>
      <c r="O15" s="32"/>
      <c r="P15" s="76"/>
      <c r="Q15" s="224" t="str">
        <f t="shared" si="0"/>
        <v xml:space="preserve">Root cause: . Action:  . Due date: 00/01/1900. Resp: . Status: </v>
      </c>
      <c r="R15" s="224" t="str">
        <f t="shared" si="1"/>
        <v>NO</v>
      </c>
      <c r="S15" s="224" t="str">
        <f t="shared" si="2"/>
        <v xml:space="preserve"> Action:  . Due date: 00/01/1900. Resp: . Status: . Contribution: 0%</v>
      </c>
      <c r="T15" s="224" t="str">
        <f t="shared" si="3"/>
        <v/>
      </c>
      <c r="U15" s="246" t="s">
        <v>475</v>
      </c>
    </row>
    <row r="16" spans="1:39" ht="22.5" customHeight="1">
      <c r="B16" s="221"/>
      <c r="C16" s="35"/>
      <c r="D16" s="31"/>
      <c r="E16" s="32"/>
      <c r="F16" s="33"/>
      <c r="G16" s="34"/>
      <c r="H16" s="25"/>
      <c r="I16" s="25"/>
      <c r="J16" s="26"/>
      <c r="K16" s="27"/>
      <c r="L16" s="28"/>
      <c r="M16" s="29"/>
      <c r="N16" s="30"/>
      <c r="O16" s="32"/>
      <c r="P16" s="76"/>
      <c r="Q16" s="224" t="str">
        <f t="shared" si="0"/>
        <v xml:space="preserve">Root cause: . Action:  . Due date: 00/01/1900. Resp: . Status: </v>
      </c>
      <c r="R16" s="224" t="str">
        <f t="shared" si="1"/>
        <v>NO</v>
      </c>
      <c r="S16" s="224" t="str">
        <f t="shared" si="2"/>
        <v xml:space="preserve"> Action:  . Due date: 00/01/1900. Resp: . Status: . Contribution: 0%</v>
      </c>
      <c r="T16" s="224" t="str">
        <f t="shared" si="3"/>
        <v/>
      </c>
      <c r="U16" s="246" t="s">
        <v>280</v>
      </c>
      <c r="V16" s="224" t="str" cm="1">
        <f t="array" ref="V16">IFERROR(_xlfn.UNIQUE(_xlfn._xlws.FILTER('D4'!AA64:AA73,LEN('D4'!AA64:AA73)&gt;1)),"No root cause defined for why shipped")</f>
        <v>No root cause defined for why shipped</v>
      </c>
    </row>
    <row r="17" spans="2:22" ht="22.5" customHeight="1">
      <c r="B17" s="221"/>
      <c r="C17" s="35"/>
      <c r="D17" s="31"/>
      <c r="E17" s="32"/>
      <c r="F17" s="33"/>
      <c r="G17" s="34"/>
      <c r="H17" s="25"/>
      <c r="I17" s="25"/>
      <c r="J17" s="26"/>
      <c r="K17" s="27"/>
      <c r="L17" s="28"/>
      <c r="M17" s="29"/>
      <c r="N17" s="30"/>
      <c r="O17" s="32"/>
      <c r="P17" s="76"/>
      <c r="Q17" s="224" t="str">
        <f t="shared" si="0"/>
        <v xml:space="preserve">Root cause: . Action:  . Due date: 00/01/1900. Resp: . Status: </v>
      </c>
      <c r="R17" s="224" t="str">
        <f t="shared" si="1"/>
        <v>NO</v>
      </c>
      <c r="S17" s="224" t="str">
        <f t="shared" si="2"/>
        <v xml:space="preserve"> Action:  . Due date: 00/01/1900. Resp: . Status: . Contribution: 0%</v>
      </c>
      <c r="T17" s="224" t="str">
        <f t="shared" si="3"/>
        <v/>
      </c>
      <c r="U17" s="246" t="s">
        <v>280</v>
      </c>
    </row>
    <row r="18" spans="2:22" ht="22.5" customHeight="1">
      <c r="B18" s="221"/>
      <c r="C18" s="35"/>
      <c r="D18" s="31"/>
      <c r="E18" s="32"/>
      <c r="F18" s="33"/>
      <c r="G18" s="34"/>
      <c r="H18" s="25"/>
      <c r="I18" s="25"/>
      <c r="J18" s="26"/>
      <c r="K18" s="27"/>
      <c r="L18" s="28"/>
      <c r="M18" s="29"/>
      <c r="N18" s="30"/>
      <c r="O18" s="32"/>
      <c r="P18" s="76"/>
      <c r="Q18" s="224" t="str">
        <f t="shared" si="0"/>
        <v xml:space="preserve">Root cause: . Action:  . Due date: 00/01/1900. Resp: . Status: </v>
      </c>
      <c r="R18" s="224" t="str">
        <f t="shared" si="1"/>
        <v>NO</v>
      </c>
      <c r="S18" s="224" t="str">
        <f t="shared" si="2"/>
        <v xml:space="preserve"> Action:  . Due date: 00/01/1900. Resp: . Status: . Contribution: 0%</v>
      </c>
      <c r="T18" s="347" t="str">
        <f t="shared" si="3"/>
        <v/>
      </c>
      <c r="U18" s="246" t="s">
        <v>280</v>
      </c>
    </row>
    <row r="19" spans="2:22" ht="22.5" customHeight="1">
      <c r="B19" s="221"/>
      <c r="C19" s="35"/>
      <c r="D19" s="31"/>
      <c r="E19" s="32"/>
      <c r="F19" s="33"/>
      <c r="G19" s="34"/>
      <c r="H19" s="25"/>
      <c r="I19" s="25"/>
      <c r="J19" s="26"/>
      <c r="K19" s="27"/>
      <c r="L19" s="28"/>
      <c r="M19" s="29"/>
      <c r="N19" s="30"/>
      <c r="O19" s="32"/>
      <c r="P19" s="76"/>
      <c r="Q19" s="224" t="str">
        <f t="shared" si="0"/>
        <v xml:space="preserve">Root cause: . Action:  . Due date: 00/01/1900. Resp: . Status: </v>
      </c>
      <c r="R19" s="224" t="str">
        <f t="shared" si="1"/>
        <v>NO</v>
      </c>
      <c r="S19" s="224" t="str">
        <f t="shared" si="2"/>
        <v xml:space="preserve"> Action:  . Due date: 00/01/1900. Resp: . Status: . Contribution: 0%</v>
      </c>
      <c r="T19" s="347" t="str">
        <f t="shared" si="3"/>
        <v/>
      </c>
      <c r="U19" s="246" t="s">
        <v>280</v>
      </c>
    </row>
    <row r="20" spans="2:22" ht="22.5" customHeight="1">
      <c r="B20" s="221"/>
      <c r="C20" s="35"/>
      <c r="D20" s="31"/>
      <c r="E20" s="32"/>
      <c r="F20" s="33"/>
      <c r="G20" s="34"/>
      <c r="H20" s="25"/>
      <c r="I20" s="25"/>
      <c r="J20" s="26"/>
      <c r="K20" s="27"/>
      <c r="L20" s="28"/>
      <c r="M20" s="29"/>
      <c r="N20" s="30"/>
      <c r="O20" s="32"/>
      <c r="P20" s="76"/>
      <c r="Q20" s="224" t="str">
        <f t="shared" si="0"/>
        <v xml:space="preserve">Root cause: . Action:  . Due date: 00/01/1900. Resp: . Status: </v>
      </c>
      <c r="R20" s="224" t="str">
        <f t="shared" si="1"/>
        <v>NO</v>
      </c>
      <c r="S20" s="224" t="str">
        <f t="shared" si="2"/>
        <v xml:space="preserve"> Action:  . Due date: 00/01/1900. Resp: . Status: . Contribution: 0%</v>
      </c>
      <c r="T20" s="347" t="str">
        <f t="shared" si="3"/>
        <v/>
      </c>
      <c r="U20" s="246" t="s">
        <v>280</v>
      </c>
    </row>
    <row r="21" spans="2:22" ht="22.5" customHeight="1" thickBot="1">
      <c r="B21" s="222"/>
      <c r="C21" s="36"/>
      <c r="D21" s="37"/>
      <c r="E21" s="38"/>
      <c r="F21" s="39"/>
      <c r="G21" s="40"/>
      <c r="H21" s="41"/>
      <c r="I21" s="41"/>
      <c r="J21" s="42"/>
      <c r="K21" s="43"/>
      <c r="L21" s="44"/>
      <c r="M21" s="45"/>
      <c r="N21" s="46"/>
      <c r="O21" s="38"/>
      <c r="P21" s="77"/>
      <c r="Q21" s="224" t="str">
        <f t="shared" si="0"/>
        <v xml:space="preserve">Root cause: . Action:  . Due date: 00/01/1900. Resp: . Status: </v>
      </c>
      <c r="R21" s="224" t="str">
        <f t="shared" si="1"/>
        <v>NO</v>
      </c>
      <c r="S21" s="224" t="str">
        <f t="shared" si="2"/>
        <v xml:space="preserve"> Action:  . Due date: 00/01/1900. Resp: . Status: . Contribution: 0%</v>
      </c>
      <c r="T21" s="347" t="str">
        <f t="shared" si="3"/>
        <v/>
      </c>
      <c r="U21" s="246" t="s">
        <v>280</v>
      </c>
    </row>
    <row r="22" spans="2:22">
      <c r="B22" s="243"/>
      <c r="C22" s="243"/>
      <c r="D22" s="243" t="s">
        <v>287</v>
      </c>
      <c r="E22" s="288">
        <f>MIN(E6:E21)</f>
        <v>0</v>
      </c>
      <c r="F22" s="243"/>
      <c r="G22" s="243"/>
      <c r="H22" s="243"/>
      <c r="I22" s="243"/>
      <c r="J22" s="243"/>
      <c r="K22" s="243"/>
      <c r="L22" s="243"/>
      <c r="M22" s="243" t="s">
        <v>284</v>
      </c>
      <c r="N22" s="243"/>
      <c r="O22" s="245" t="str">
        <f>IF(COUNTA(O6:O21)&gt;0,MAX(O6:O21),"")</f>
        <v/>
      </c>
      <c r="P22" s="243"/>
      <c r="U22" s="246" t="s">
        <v>280</v>
      </c>
    </row>
    <row r="23" spans="2:22">
      <c r="B23" s="243"/>
      <c r="C23" s="243"/>
      <c r="D23" s="243"/>
      <c r="E23" s="244"/>
      <c r="F23" s="243"/>
      <c r="G23" s="243"/>
      <c r="H23" s="243"/>
      <c r="I23" s="243"/>
      <c r="J23" s="243"/>
      <c r="K23" s="243"/>
      <c r="L23" s="243"/>
      <c r="M23" s="243"/>
      <c r="N23" s="243"/>
      <c r="O23" s="243"/>
      <c r="P23" s="243"/>
      <c r="U23" s="246" t="s">
        <v>280</v>
      </c>
    </row>
    <row r="24" spans="2:22" ht="13.5" thickBot="1">
      <c r="B24" s="243" t="s">
        <v>282</v>
      </c>
      <c r="C24" s="243" t="s">
        <v>283</v>
      </c>
      <c r="D24" s="243"/>
      <c r="E24" s="243"/>
      <c r="F24" s="243"/>
      <c r="G24" s="243"/>
      <c r="H24" s="243"/>
      <c r="I24" s="243"/>
      <c r="J24" s="243"/>
      <c r="K24" s="243"/>
      <c r="L24" s="243"/>
      <c r="M24" s="243"/>
      <c r="N24" s="243"/>
      <c r="O24" s="243"/>
      <c r="P24" s="243"/>
      <c r="U24" s="246" t="s">
        <v>280</v>
      </c>
    </row>
    <row r="25" spans="2:22" ht="12.75" customHeight="1">
      <c r="B25" s="782" t="str" cm="1">
        <f t="array" ref="B25">_xlfn.TEXTJOIN(CHAR(10),TRUE,IF($B$6:$B$21=C24,$Q$6:$Q$21,""))</f>
        <v/>
      </c>
      <c r="C25" s="783"/>
      <c r="D25" s="783"/>
      <c r="E25" s="783"/>
      <c r="F25" s="784"/>
      <c r="G25" s="791" t="str" cm="1">
        <f t="array" ref="G25">CONCATENATE("By implementation of the following corrective actions, the issue was tuned off. Actions proved as efficient:",CHAR(10),
_xlfn.TEXTJOIN(CHAR(10),TRUE,IF($R$6:$R$21="YES",$S$6:$S$21,"")))</f>
        <v xml:space="preserve">By implementation of the following corrective actions, the issue was tuned off. Actions proved as efficient:
</v>
      </c>
      <c r="H25" s="791"/>
      <c r="I25" s="791"/>
      <c r="J25" s="791"/>
      <c r="K25" s="791"/>
      <c r="L25" s="791"/>
      <c r="M25" s="791"/>
      <c r="N25" s="791"/>
      <c r="O25" s="791"/>
      <c r="P25" s="791"/>
      <c r="U25" s="246" t="s">
        <v>280</v>
      </c>
    </row>
    <row r="26" spans="2:22">
      <c r="B26" s="785"/>
      <c r="C26" s="786"/>
      <c r="D26" s="786"/>
      <c r="E26" s="786"/>
      <c r="F26" s="787"/>
      <c r="G26" s="791"/>
      <c r="H26" s="791"/>
      <c r="I26" s="791"/>
      <c r="J26" s="791"/>
      <c r="K26" s="791"/>
      <c r="L26" s="791"/>
      <c r="M26" s="791"/>
      <c r="N26" s="791"/>
      <c r="O26" s="791"/>
      <c r="P26" s="791"/>
      <c r="U26" s="246" t="s">
        <v>281</v>
      </c>
      <c r="V26" s="224" t="str" cm="1">
        <f t="array" ref="V26">IFERROR(_xlfn.UNIQUE(_xlfn._xlws.FILTER('D4'!AA101:AA110,LEN('D4'!AA101:AA110)&gt;1)),"No root cause defined for why system failed")</f>
        <v>No root cause defined for why system failed</v>
      </c>
    </row>
    <row r="27" spans="2:22" ht="16.5" customHeight="1">
      <c r="B27" s="785"/>
      <c r="C27" s="786"/>
      <c r="D27" s="786"/>
      <c r="E27" s="786"/>
      <c r="F27" s="787"/>
      <c r="G27" s="791"/>
      <c r="H27" s="791"/>
      <c r="I27" s="791"/>
      <c r="J27" s="791"/>
      <c r="K27" s="791"/>
      <c r="L27" s="791"/>
      <c r="M27" s="791"/>
      <c r="N27" s="791"/>
      <c r="O27" s="791"/>
      <c r="P27" s="791"/>
      <c r="U27" s="246" t="s">
        <v>281</v>
      </c>
    </row>
    <row r="28" spans="2:22" ht="13.5" thickBot="1">
      <c r="B28" s="788"/>
      <c r="C28" s="789"/>
      <c r="D28" s="789"/>
      <c r="E28" s="789"/>
      <c r="F28" s="790"/>
      <c r="G28" s="791"/>
      <c r="H28" s="791"/>
      <c r="I28" s="791"/>
      <c r="J28" s="791"/>
      <c r="K28" s="791"/>
      <c r="L28" s="791"/>
      <c r="M28" s="791"/>
      <c r="N28" s="791"/>
      <c r="O28" s="791"/>
      <c r="P28" s="791"/>
      <c r="U28" s="246" t="s">
        <v>281</v>
      </c>
    </row>
    <row r="29" spans="2:22">
      <c r="B29" s="243"/>
      <c r="C29" s="243"/>
      <c r="D29" s="243"/>
      <c r="E29" s="243"/>
      <c r="F29" s="243"/>
      <c r="G29" s="348"/>
      <c r="H29" s="348"/>
      <c r="I29" s="348"/>
      <c r="J29" s="348"/>
      <c r="K29" s="348"/>
      <c r="L29" s="348"/>
      <c r="M29" s="348"/>
      <c r="N29" s="348"/>
      <c r="O29" s="348"/>
      <c r="P29" s="348"/>
      <c r="U29" s="246" t="s">
        <v>281</v>
      </c>
    </row>
    <row r="30" spans="2:22" ht="13.5" thickBot="1">
      <c r="B30" s="243" t="s">
        <v>282</v>
      </c>
      <c r="C30" s="243" t="s">
        <v>280</v>
      </c>
      <c r="D30" s="243"/>
      <c r="E30" s="243"/>
      <c r="F30" s="243"/>
      <c r="G30" s="348"/>
      <c r="H30" s="348"/>
      <c r="I30" s="348"/>
      <c r="J30" s="348"/>
      <c r="K30" s="348"/>
      <c r="L30" s="348"/>
      <c r="M30" s="348"/>
      <c r="N30" s="348"/>
      <c r="O30" s="348"/>
      <c r="P30" s="348"/>
      <c r="U30" s="246" t="s">
        <v>281</v>
      </c>
    </row>
    <row r="31" spans="2:22" ht="12.75" customHeight="1">
      <c r="B31" s="782" t="str" cm="1">
        <f t="array" ref="B31">_xlfn.TEXTJOIN(CHAR(10),TRUE,IF($B$6:$B$21=C30,$Q$6:$Q$21,""))</f>
        <v/>
      </c>
      <c r="C31" s="783"/>
      <c r="D31" s="783"/>
      <c r="E31" s="783"/>
      <c r="F31" s="784"/>
      <c r="G31" s="791" t="str">
        <f>CONCATENATE("Parts identification after PCA: ",CHAR(10),T6,T7,T8,T9,T10,T11,T12,T13,T14,T15,T16,T17,T18,T19,T20,T21)</f>
        <v xml:space="preserve">Parts identification after PCA: 
</v>
      </c>
      <c r="H31" s="791"/>
      <c r="I31" s="791"/>
      <c r="J31" s="791"/>
      <c r="K31" s="791"/>
      <c r="L31" s="791"/>
      <c r="M31" s="791"/>
      <c r="N31" s="791"/>
      <c r="O31" s="791"/>
      <c r="P31" s="791"/>
      <c r="U31" s="246" t="s">
        <v>281</v>
      </c>
    </row>
    <row r="32" spans="2:22">
      <c r="B32" s="785"/>
      <c r="C32" s="786"/>
      <c r="D32" s="786"/>
      <c r="E32" s="786"/>
      <c r="F32" s="787"/>
      <c r="G32" s="791"/>
      <c r="H32" s="791"/>
      <c r="I32" s="791"/>
      <c r="J32" s="791"/>
      <c r="K32" s="791"/>
      <c r="L32" s="791"/>
      <c r="M32" s="791"/>
      <c r="N32" s="791"/>
      <c r="O32" s="791"/>
      <c r="P32" s="791"/>
      <c r="U32" s="246" t="s">
        <v>281</v>
      </c>
    </row>
    <row r="33" spans="2:21">
      <c r="B33" s="785"/>
      <c r="C33" s="786"/>
      <c r="D33" s="786"/>
      <c r="E33" s="786"/>
      <c r="F33" s="787"/>
      <c r="G33" s="791"/>
      <c r="H33" s="791"/>
      <c r="I33" s="791"/>
      <c r="J33" s="791"/>
      <c r="K33" s="791"/>
      <c r="L33" s="791"/>
      <c r="M33" s="791"/>
      <c r="N33" s="791"/>
      <c r="O33" s="791"/>
      <c r="P33" s="791"/>
      <c r="U33" s="246" t="s">
        <v>281</v>
      </c>
    </row>
    <row r="34" spans="2:21" ht="13.5" thickBot="1">
      <c r="B34" s="788"/>
      <c r="C34" s="789"/>
      <c r="D34" s="789"/>
      <c r="E34" s="789"/>
      <c r="F34" s="790"/>
      <c r="G34" s="791"/>
      <c r="H34" s="791"/>
      <c r="I34" s="791"/>
      <c r="J34" s="791"/>
      <c r="K34" s="791"/>
      <c r="L34" s="791"/>
      <c r="M34" s="791"/>
      <c r="N34" s="791"/>
      <c r="O34" s="791"/>
      <c r="P34" s="791"/>
      <c r="U34" s="246" t="s">
        <v>281</v>
      </c>
    </row>
    <row r="35" spans="2:21">
      <c r="B35" s="243"/>
      <c r="C35" s="243"/>
      <c r="D35" s="243"/>
      <c r="E35" s="243"/>
      <c r="F35" s="243"/>
      <c r="G35" s="243"/>
      <c r="H35" s="243"/>
      <c r="I35" s="243"/>
      <c r="J35" s="243"/>
      <c r="K35" s="243"/>
      <c r="L35" s="243"/>
      <c r="M35" s="243"/>
      <c r="N35" s="243"/>
      <c r="O35" s="243"/>
      <c r="P35" s="243"/>
      <c r="U35" s="246" t="s">
        <v>281</v>
      </c>
    </row>
    <row r="36" spans="2:21" ht="13.5" thickBot="1">
      <c r="B36" s="243" t="s">
        <v>282</v>
      </c>
      <c r="C36" s="243" t="s">
        <v>281</v>
      </c>
      <c r="D36" s="243"/>
      <c r="E36" s="243"/>
      <c r="F36" s="243"/>
      <c r="G36" s="243"/>
      <c r="H36" s="243"/>
      <c r="I36" s="243"/>
      <c r="J36" s="243"/>
      <c r="K36" s="243"/>
      <c r="L36" s="243"/>
      <c r="M36" s="243"/>
      <c r="N36" s="243"/>
      <c r="O36" s="243"/>
      <c r="P36" s="243"/>
    </row>
    <row r="37" spans="2:21" ht="12.75" customHeight="1">
      <c r="B37" s="782" t="str" cm="1">
        <f t="array" ref="B37">_xlfn.TEXTJOIN(CHAR(10),TRUE,IF($B$6:$B$21=C36,$Q$6:$Q$21,""))</f>
        <v/>
      </c>
      <c r="C37" s="783"/>
      <c r="D37" s="783"/>
      <c r="E37" s="783"/>
      <c r="F37" s="784"/>
      <c r="G37" s="786"/>
      <c r="H37" s="786"/>
      <c r="I37" s="786"/>
      <c r="J37" s="786"/>
      <c r="K37" s="786"/>
      <c r="L37" s="786"/>
      <c r="M37" s="786"/>
      <c r="N37" s="786"/>
      <c r="O37" s="786"/>
      <c r="P37" s="786"/>
    </row>
    <row r="38" spans="2:21">
      <c r="B38" s="785"/>
      <c r="C38" s="786"/>
      <c r="D38" s="786"/>
      <c r="E38" s="786"/>
      <c r="F38" s="787"/>
      <c r="G38" s="786"/>
      <c r="H38" s="786"/>
      <c r="I38" s="786"/>
      <c r="J38" s="786"/>
      <c r="K38" s="786"/>
      <c r="L38" s="786"/>
      <c r="M38" s="786"/>
      <c r="N38" s="786"/>
      <c r="O38" s="786"/>
      <c r="P38" s="786"/>
    </row>
    <row r="39" spans="2:21">
      <c r="B39" s="785"/>
      <c r="C39" s="786"/>
      <c r="D39" s="786"/>
      <c r="E39" s="786"/>
      <c r="F39" s="787"/>
      <c r="G39" s="786"/>
      <c r="H39" s="786"/>
      <c r="I39" s="786"/>
      <c r="J39" s="786"/>
      <c r="K39" s="786"/>
      <c r="L39" s="786"/>
      <c r="M39" s="786"/>
      <c r="N39" s="786"/>
      <c r="O39" s="786"/>
      <c r="P39" s="786"/>
    </row>
    <row r="40" spans="2:21" ht="13.5" thickBot="1">
      <c r="B40" s="788"/>
      <c r="C40" s="789"/>
      <c r="D40" s="789"/>
      <c r="E40" s="789"/>
      <c r="F40" s="790"/>
      <c r="G40" s="786"/>
      <c r="H40" s="786"/>
      <c r="I40" s="786"/>
      <c r="J40" s="786"/>
      <c r="K40" s="786"/>
      <c r="L40" s="786"/>
      <c r="M40" s="786"/>
      <c r="N40" s="786"/>
      <c r="O40" s="786"/>
      <c r="P40" s="786"/>
    </row>
  </sheetData>
  <sheetProtection sheet="1" formatRows="0" selectLockedCells="1"/>
  <autoFilter ref="A5:P11" xr:uid="{99B06EFB-2EE3-4978-B486-82C122437E68}"/>
  <mergeCells count="6">
    <mergeCell ref="B25:F28"/>
    <mergeCell ref="G25:P28"/>
    <mergeCell ref="B31:F34"/>
    <mergeCell ref="B37:F40"/>
    <mergeCell ref="G31:P34"/>
    <mergeCell ref="G37:P40"/>
  </mergeCells>
  <phoneticPr fontId="88" type="noConversion"/>
  <conditionalFormatting sqref="E6:E21">
    <cfRule type="expression" dxfId="10" priority="1">
      <formula>AND(NOT(ISNUMBER($E6)),NOT(ISBLANK($E6)))</formula>
    </cfRule>
  </conditionalFormatting>
  <conditionalFormatting sqref="E22">
    <cfRule type="expression" dxfId="9" priority="5">
      <formula>$E$6:$E$21=""</formula>
    </cfRule>
  </conditionalFormatting>
  <dataValidations count="19">
    <dataValidation type="list" allowBlank="1" showInputMessage="1" showErrorMessage="1" sqref="H6:H21" xr:uid="{86A1C4AF-C549-45B8-8721-287B45B7FA99}">
      <formula1>"Open, Closed"</formula1>
    </dataValidation>
    <dataValidation type="list" allowBlank="1" showInputMessage="1" showErrorMessage="1" sqref="K6:L21" xr:uid="{8AD15D8D-2438-4351-9E17-951035B853E3}">
      <formula1>"YES, NO"</formula1>
    </dataValidation>
    <dataValidation type="list" allowBlank="1" showInputMessage="1" showErrorMessage="1" sqref="J6:J21" xr:uid="{FFE4E59B-D217-4B44-81EA-D8BF02255607}">
      <formula1>"Yes and adressed, No - not applicable"</formula1>
    </dataValidation>
    <dataValidation type="list" allowBlank="1" showInputMessage="1" showErrorMessage="1" sqref="B6:B21" xr:uid="{29572B76-C9A2-458E-A60F-C005E701B17F}">
      <formula1>"Why made, Why shipped, Why system failed"</formula1>
    </dataValidation>
    <dataValidation type="list" allowBlank="1" showInputMessage="1" showErrorMessage="1" sqref="C6 C20" xr:uid="{4E385FA4-4FB6-4009-9581-5DD02A89E61E}">
      <formula1>$W$6:$W$15</formula1>
    </dataValidation>
    <dataValidation type="list" allowBlank="1" showInputMessage="1" showErrorMessage="1" sqref="C7" xr:uid="{253FBBF4-70E1-49E3-A577-116FD50271F4}">
      <formula1>$X$6:$X$15</formula1>
    </dataValidation>
    <dataValidation type="list" allowBlank="1" showInputMessage="1" showErrorMessage="1" sqref="C8" xr:uid="{2775B33D-6D74-4A52-8A84-CDA947A4ED7F}">
      <formula1>$Y$6:$Y$15</formula1>
    </dataValidation>
    <dataValidation type="list" allowBlank="1" showInputMessage="1" showErrorMessage="1" sqref="C9" xr:uid="{F7D0B19A-B733-4F21-A8B1-850352E4CD9C}">
      <formula1>$Z$6:$Z$15</formula1>
    </dataValidation>
    <dataValidation type="list" allowBlank="1" showInputMessage="1" showErrorMessage="1" sqref="C10" xr:uid="{49632D6A-A46F-4173-A6F2-EF9C0209DD8A}">
      <formula1>$AA$6:$AA$15</formula1>
    </dataValidation>
    <dataValidation type="list" allowBlank="1" showInputMessage="1" showErrorMessage="1" sqref="C11" xr:uid="{BE60927C-C16D-4235-8976-0314B41893A2}">
      <formula1>$AB$6:$AB$15</formula1>
    </dataValidation>
    <dataValidation type="list" allowBlank="1" showInputMessage="1" showErrorMessage="1" sqref="C12" xr:uid="{C812F4CB-9124-4CF6-9D0F-9942A33FA4BC}">
      <formula1>$AC$6:$AC$15</formula1>
    </dataValidation>
    <dataValidation type="list" allowBlank="1" showInputMessage="1" showErrorMessage="1" sqref="C13" xr:uid="{EAC53F5C-A3CB-4CA5-83FE-0BAB1FA2976C}">
      <formula1>$AD$6:$AD$15</formula1>
    </dataValidation>
    <dataValidation type="list" allowBlank="1" showInputMessage="1" showErrorMessage="1" sqref="C14" xr:uid="{69F0E669-29EE-43DB-9A03-0BF7B2CA974C}">
      <formula1>$AE$6:$AE$15</formula1>
    </dataValidation>
    <dataValidation type="list" allowBlank="1" showInputMessage="1" showErrorMessage="1" sqref="C15" xr:uid="{A55C3EFC-9B3C-4EB2-A4EA-A8D62B397E27}">
      <formula1>$AF$6:$AF$15</formula1>
    </dataValidation>
    <dataValidation type="list" allowBlank="1" showInputMessage="1" showErrorMessage="1" sqref="C16" xr:uid="{ABC9CEB2-7404-45EE-A525-13F71082914F}">
      <formula1>$AG$6:$AG$15</formula1>
    </dataValidation>
    <dataValidation type="list" allowBlank="1" showInputMessage="1" showErrorMessage="1" sqref="C17" xr:uid="{82A4C1ED-0AFE-4A4D-8D93-1DEDFA7C0D35}">
      <formula1>$AH$6:$AH$15</formula1>
    </dataValidation>
    <dataValidation type="list" allowBlank="1" showInputMessage="1" showErrorMessage="1" sqref="C18" xr:uid="{F1176B75-967E-40D8-B197-8ECB2159C169}">
      <formula1>$AI$6:$AI$15</formula1>
    </dataValidation>
    <dataValidation type="list" allowBlank="1" showInputMessage="1" showErrorMessage="1" sqref="C19" xr:uid="{94E67422-5007-418D-8423-92A0F2D91DC6}">
      <formula1>$AJ$6:$AJ$15</formula1>
    </dataValidation>
    <dataValidation type="list" allowBlank="1" showInputMessage="1" showErrorMessage="1" sqref="C21" xr:uid="{1D9544A2-CAFF-40E0-BE05-6B1D9CA84C90}">
      <formula1>$AL$6:$AL$15</formula1>
    </dataValidation>
  </dataValidations>
  <printOptions horizontalCentered="1"/>
  <pageMargins left="0.196850393700787" right="0.196850393700787" top="0.196850393700787" bottom="0.59055118110236204" header="0" footer="0.196850393700787"/>
  <pageSetup paperSize="9" scale="52" fitToHeight="0" orientation="landscape" r:id="rId1"/>
  <headerFooter alignWithMargins="0">
    <oddFooter>&amp;L&amp;8AE-LOS-FR-01-E / Rev.12.0
(01-Oct-2025)&amp;C&amp;"Calibri,Regular"&amp;8&amp;K000000Adient plc
Proprietary and Confidential
&amp;1#&amp;10Adient – INTERNAL&amp;R&amp;8Page &amp;P of &amp;N</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B5289-05BC-4A48-AA2E-B2199E623879}">
  <sheetPr codeName="Sheet8">
    <tabColor rgb="FFBFD732"/>
    <pageSetUpPr fitToPage="1"/>
  </sheetPr>
  <dimension ref="A2:K35"/>
  <sheetViews>
    <sheetView view="pageBreakPreview" topLeftCell="C9" zoomScale="110" zoomScaleNormal="100" zoomScaleSheetLayoutView="110" workbookViewId="0">
      <selection activeCell="C19" sqref="C19"/>
    </sheetView>
  </sheetViews>
  <sheetFormatPr defaultColWidth="9.140625" defaultRowHeight="15"/>
  <cols>
    <col min="1" max="1" width="9.140625" style="111"/>
    <col min="2" max="2" width="63.140625" style="111" bestFit="1" customWidth="1"/>
    <col min="3" max="6" width="9.140625" style="111"/>
    <col min="7" max="7" width="32.140625" style="111" bestFit="1" customWidth="1"/>
    <col min="8" max="16384" width="9.140625" style="111"/>
  </cols>
  <sheetData>
    <row r="2" spans="1:11" ht="15.75" thickBot="1"/>
    <row r="3" spans="1:11" s="3" customFormat="1" ht="36" customHeight="1" thickBot="1">
      <c r="A3" s="78"/>
      <c r="B3" s="79" t="s">
        <v>117</v>
      </c>
      <c r="C3" s="80"/>
      <c r="D3" s="80"/>
      <c r="E3" s="80"/>
      <c r="F3" s="80"/>
      <c r="G3" s="80"/>
      <c r="H3" s="80"/>
      <c r="I3" s="80"/>
      <c r="J3" s="80"/>
      <c r="K3" s="80"/>
    </row>
    <row r="4" spans="1:11" ht="15.75" thickBot="1"/>
    <row r="5" spans="1:11" ht="15.75" thickBot="1">
      <c r="B5" s="231" t="s">
        <v>262</v>
      </c>
      <c r="C5" s="232"/>
      <c r="D5" s="232"/>
      <c r="E5" s="232"/>
      <c r="F5" s="232"/>
      <c r="G5" s="233"/>
    </row>
    <row r="6" spans="1:11" ht="15.75" thickBot="1">
      <c r="B6" s="228" t="s">
        <v>263</v>
      </c>
      <c r="C6" s="803" t="s">
        <v>264</v>
      </c>
      <c r="D6" s="804"/>
      <c r="E6" s="803" t="s">
        <v>285</v>
      </c>
      <c r="F6" s="804"/>
      <c r="G6" s="234" t="s">
        <v>266</v>
      </c>
    </row>
    <row r="7" spans="1:11">
      <c r="B7" s="235"/>
      <c r="C7" s="805"/>
      <c r="D7" s="805"/>
      <c r="E7" s="805"/>
      <c r="F7" s="805"/>
      <c r="G7" s="236"/>
    </row>
    <row r="8" spans="1:11">
      <c r="B8" s="237"/>
      <c r="C8" s="808"/>
      <c r="D8" s="809"/>
      <c r="E8" s="808"/>
      <c r="F8" s="809"/>
      <c r="G8" s="238"/>
    </row>
    <row r="9" spans="1:11">
      <c r="B9" s="239"/>
      <c r="C9" s="806"/>
      <c r="D9" s="806"/>
      <c r="E9" s="806"/>
      <c r="F9" s="806"/>
      <c r="G9" s="240"/>
    </row>
    <row r="10" spans="1:11" ht="15.75" thickBot="1">
      <c r="B10" s="241"/>
      <c r="C10" s="807"/>
      <c r="D10" s="807"/>
      <c r="E10" s="807"/>
      <c r="F10" s="807"/>
      <c r="G10" s="242"/>
    </row>
    <row r="11" spans="1:11" ht="21" customHeight="1">
      <c r="B11" s="247" t="str">
        <f>_xlfn.TEXTJOIN(","&amp;CHAR(10),TRUE,B7:B10)</f>
        <v/>
      </c>
      <c r="C11" s="247" t="str">
        <f t="shared" ref="C11:F11" si="0">_xlfn.TEXTJOIN(","&amp;CHAR(10),TRUE,C7:C10)</f>
        <v/>
      </c>
      <c r="D11" s="247" t="str">
        <f t="shared" si="0"/>
        <v/>
      </c>
      <c r="E11" s="247" t="str">
        <f t="shared" si="0"/>
        <v/>
      </c>
      <c r="F11" s="247" t="str">
        <f t="shared" si="0"/>
        <v/>
      </c>
      <c r="G11" s="248" t="str">
        <f>IF(COUNTA(G7:G10)=0,"",MAX(G7:G10))</f>
        <v/>
      </c>
    </row>
    <row r="12" spans="1:11" ht="15.75" thickBot="1"/>
    <row r="13" spans="1:11" ht="15.75" customHeight="1" thickBot="1">
      <c r="B13" s="800" t="s">
        <v>117</v>
      </c>
      <c r="C13" s="801"/>
      <c r="D13" s="801"/>
      <c r="E13" s="801"/>
      <c r="F13" s="801"/>
      <c r="G13" s="801"/>
      <c r="H13" s="801"/>
      <c r="I13" s="801"/>
      <c r="J13" s="801"/>
      <c r="K13" s="802"/>
    </row>
    <row r="14" spans="1:11" ht="36" customHeight="1" thickBot="1">
      <c r="B14" s="115" t="s">
        <v>119</v>
      </c>
      <c r="C14" s="60" t="s">
        <v>120</v>
      </c>
      <c r="D14" s="59" t="s">
        <v>121</v>
      </c>
      <c r="E14" s="59" t="s">
        <v>122</v>
      </c>
      <c r="F14" s="60" t="s">
        <v>123</v>
      </c>
      <c r="G14" s="64" t="s">
        <v>119</v>
      </c>
      <c r="H14" s="60" t="s">
        <v>120</v>
      </c>
      <c r="I14" s="59" t="s">
        <v>121</v>
      </c>
      <c r="J14" s="59" t="s">
        <v>122</v>
      </c>
      <c r="K14" s="61" t="s">
        <v>123</v>
      </c>
    </row>
    <row r="15" spans="1:11" ht="15" customHeight="1" thickBot="1">
      <c r="B15" s="116" t="s">
        <v>125</v>
      </c>
      <c r="C15" s="54"/>
      <c r="D15" s="55"/>
      <c r="E15" s="55"/>
      <c r="F15" s="56"/>
      <c r="G15" s="58" t="s">
        <v>126</v>
      </c>
      <c r="H15" s="54"/>
      <c r="I15" s="55"/>
      <c r="J15" s="55"/>
      <c r="K15" s="117"/>
    </row>
    <row r="16" spans="1:11" ht="15" customHeight="1" thickBot="1">
      <c r="B16" s="118" t="s">
        <v>127</v>
      </c>
      <c r="C16" s="50"/>
      <c r="D16" s="51"/>
      <c r="E16" s="55"/>
      <c r="F16" s="52"/>
      <c r="G16" s="57" t="s">
        <v>128</v>
      </c>
      <c r="H16" s="50"/>
      <c r="I16" s="51"/>
      <c r="J16" s="55"/>
      <c r="K16" s="53"/>
    </row>
    <row r="17" spans="1:11" ht="15" customHeight="1" thickBot="1">
      <c r="B17" s="118" t="s">
        <v>129</v>
      </c>
      <c r="C17" s="50"/>
      <c r="D17" s="51"/>
      <c r="E17" s="55"/>
      <c r="F17" s="52"/>
      <c r="G17" s="57" t="s">
        <v>270</v>
      </c>
      <c r="H17" s="50"/>
      <c r="I17" s="51"/>
      <c r="J17" s="55"/>
      <c r="K17" s="53"/>
    </row>
    <row r="18" spans="1:11" ht="15" customHeight="1" thickBot="1">
      <c r="B18" s="118" t="s">
        <v>130</v>
      </c>
      <c r="C18" s="50"/>
      <c r="D18" s="51"/>
      <c r="E18" s="55"/>
      <c r="F18" s="52"/>
      <c r="G18" s="229"/>
      <c r="H18" s="50"/>
      <c r="I18" s="51"/>
      <c r="J18" s="51"/>
      <c r="K18" s="53"/>
    </row>
    <row r="19" spans="1:11" ht="15" customHeight="1" thickBot="1">
      <c r="B19" s="118" t="s">
        <v>131</v>
      </c>
      <c r="C19" s="50"/>
      <c r="D19" s="51"/>
      <c r="E19" s="55"/>
      <c r="F19" s="52"/>
      <c r="G19" s="229"/>
      <c r="H19" s="50"/>
      <c r="I19" s="51"/>
      <c r="J19" s="51"/>
      <c r="K19" s="53"/>
    </row>
    <row r="20" spans="1:11" ht="15" customHeight="1" thickBot="1">
      <c r="B20" s="118" t="s">
        <v>132</v>
      </c>
      <c r="C20" s="50"/>
      <c r="D20" s="51"/>
      <c r="E20" s="55"/>
      <c r="F20" s="52"/>
      <c r="G20" s="229"/>
      <c r="H20" s="50"/>
      <c r="I20" s="51"/>
      <c r="J20" s="51"/>
      <c r="K20" s="53"/>
    </row>
    <row r="21" spans="1:11" ht="15" customHeight="1" thickBot="1">
      <c r="B21" s="118" t="s">
        <v>133</v>
      </c>
      <c r="C21" s="50"/>
      <c r="D21" s="51"/>
      <c r="E21" s="55"/>
      <c r="F21" s="52"/>
      <c r="G21" s="229"/>
      <c r="H21" s="50"/>
      <c r="I21" s="51"/>
      <c r="J21" s="51"/>
      <c r="K21" s="53"/>
    </row>
    <row r="22" spans="1:11" ht="15.75" customHeight="1" thickBot="1">
      <c r="B22" s="119" t="s">
        <v>134</v>
      </c>
      <c r="C22" s="47"/>
      <c r="D22" s="48"/>
      <c r="E22" s="55"/>
      <c r="F22" s="49"/>
      <c r="G22" s="230"/>
      <c r="H22" s="47"/>
      <c r="I22" s="48"/>
      <c r="J22" s="48"/>
      <c r="K22" s="120"/>
    </row>
    <row r="23" spans="1:11" ht="15.75" thickBot="1"/>
    <row r="24" spans="1:11" s="3" customFormat="1" ht="36" customHeight="1" thickBot="1">
      <c r="A24" s="78"/>
      <c r="B24" s="79" t="s">
        <v>137</v>
      </c>
      <c r="C24" s="80"/>
      <c r="D24" s="80"/>
      <c r="E24" s="80"/>
      <c r="F24" s="80"/>
      <c r="G24" s="80"/>
      <c r="H24" s="80"/>
      <c r="I24" s="80"/>
      <c r="J24" s="80"/>
      <c r="K24" s="80"/>
    </row>
    <row r="25" spans="1:11" ht="15.75" thickBot="1"/>
    <row r="26" spans="1:11" ht="15.75" customHeight="1" thickBot="1">
      <c r="B26" s="112" t="s">
        <v>118</v>
      </c>
      <c r="C26" s="63"/>
    </row>
    <row r="27" spans="1:11" ht="15.75" thickBot="1">
      <c r="B27" s="62" t="s">
        <v>135</v>
      </c>
      <c r="C27" s="51"/>
      <c r="G27" s="113" t="s">
        <v>124</v>
      </c>
      <c r="H27" s="114"/>
    </row>
    <row r="28" spans="1:11">
      <c r="B28" s="798" t="s">
        <v>136</v>
      </c>
      <c r="C28" s="799"/>
    </row>
    <row r="29" spans="1:11">
      <c r="B29" s="792"/>
      <c r="C29" s="793"/>
    </row>
    <row r="30" spans="1:11">
      <c r="B30" s="794"/>
      <c r="C30" s="795"/>
    </row>
    <row r="31" spans="1:11">
      <c r="B31" s="794"/>
      <c r="C31" s="795"/>
    </row>
    <row r="32" spans="1:11">
      <c r="B32" s="794"/>
      <c r="C32" s="795"/>
    </row>
    <row r="33" spans="2:3">
      <c r="B33" s="794"/>
      <c r="C33" s="795"/>
    </row>
    <row r="34" spans="2:3">
      <c r="B34" s="794"/>
      <c r="C34" s="795"/>
    </row>
    <row r="35" spans="2:3" ht="15.75" thickBot="1">
      <c r="B35" s="796"/>
      <c r="C35" s="797"/>
    </row>
  </sheetData>
  <sheetProtection sheet="1" formatRows="0" selectLockedCells="1"/>
  <mergeCells count="13">
    <mergeCell ref="B29:C35"/>
    <mergeCell ref="B28:C28"/>
    <mergeCell ref="B13:K13"/>
    <mergeCell ref="C6:D6"/>
    <mergeCell ref="E6:F6"/>
    <mergeCell ref="C7:D7"/>
    <mergeCell ref="E7:F7"/>
    <mergeCell ref="C9:D9"/>
    <mergeCell ref="E9:F9"/>
    <mergeCell ref="C10:D10"/>
    <mergeCell ref="E10:F10"/>
    <mergeCell ref="C8:D8"/>
    <mergeCell ref="E8:F8"/>
  </mergeCells>
  <phoneticPr fontId="88" type="noConversion"/>
  <conditionalFormatting sqref="C27">
    <cfRule type="expression" dxfId="8" priority="1">
      <formula>AND(NOT(ISNUMBER($C27)),NOT(ISBLANK(C27)))</formula>
    </cfRule>
  </conditionalFormatting>
  <conditionalFormatting sqref="D15:D22">
    <cfRule type="expression" dxfId="7" priority="5">
      <formula>AND(NOT(ISNUMBER($D15)),NOT(ISBLANK($D15)))</formula>
    </cfRule>
  </conditionalFormatting>
  <conditionalFormatting sqref="E15:E22">
    <cfRule type="expression" dxfId="6" priority="2">
      <formula>AND(NOT(ISNUMBER($E15)),NOT(ISBLANK($E15)))</formula>
    </cfRule>
  </conditionalFormatting>
  <conditionalFormatting sqref="F15:F22">
    <cfRule type="containsText" dxfId="5" priority="14" operator="containsText" text="Ongoing">
      <formula>NOT(ISERROR(SEARCH("Ongoing",F15)))</formula>
    </cfRule>
    <cfRule type="containsText" dxfId="4" priority="15" operator="containsText" text="OK">
      <formula>NOT(ISERROR(SEARCH("OK",F15)))</formula>
    </cfRule>
  </conditionalFormatting>
  <conditionalFormatting sqref="I15:I22">
    <cfRule type="expression" dxfId="3" priority="4">
      <formula>AND(NOT(ISNUMBER($I15)),NOT(ISBLANK($I15)))</formula>
    </cfRule>
  </conditionalFormatting>
  <conditionalFormatting sqref="J15:J22">
    <cfRule type="expression" dxfId="2" priority="3">
      <formula>AND(NOT(ISNUMBER($J15)),NOT(ISBLANK($J15)))</formula>
    </cfRule>
  </conditionalFormatting>
  <conditionalFormatting sqref="K15:K22">
    <cfRule type="containsText" dxfId="1" priority="6" operator="containsText" text="Ongoing">
      <formula>NOT(ISERROR(SEARCH("Ongoing",K15)))</formula>
    </cfRule>
    <cfRule type="containsText" dxfId="0" priority="7" operator="containsText" text="OK">
      <formula>NOT(ISERROR(SEARCH("OK",K15)))</formula>
    </cfRule>
  </conditionalFormatting>
  <printOptions horizontalCentered="1"/>
  <pageMargins left="0.196850393700787" right="0.196850393700787" top="0.196850393700787" bottom="0.59055118110236204" header="0" footer="0.196850393700787"/>
  <pageSetup paperSize="9" scale="77" fitToHeight="0" orientation="landscape" r:id="rId1"/>
  <headerFooter alignWithMargins="0">
    <oddFooter>&amp;L&amp;8AE-LOS-FR-01-E / Rev.12.0
(01-Oct-2025)&amp;C&amp;"Calibri,Regular"&amp;8&amp;K000000Adient plc
Proprietary and Confidential
&amp;1#&amp;10Adient – INTERNAL&amp;R&amp;8Page &amp;P of &amp;N</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E0F94-7881-4ED4-B587-BCDF242B3CEC}">
  <sheetPr>
    <tabColor rgb="FF00B050"/>
    <pageSetUpPr fitToPage="1"/>
  </sheetPr>
  <dimension ref="A1:R47"/>
  <sheetViews>
    <sheetView topLeftCell="A7" zoomScale="110" zoomScaleNormal="110" workbookViewId="0">
      <selection activeCell="C19" sqref="C19"/>
    </sheetView>
  </sheetViews>
  <sheetFormatPr defaultColWidth="24.140625" defaultRowHeight="42.75" customHeight="1"/>
  <cols>
    <col min="1" max="1" width="8.7109375" style="376" customWidth="1"/>
    <col min="2" max="2" width="89.28515625" style="376" customWidth="1"/>
    <col min="3" max="3" width="29.28515625" style="376" customWidth="1"/>
    <col min="4" max="4" width="40.85546875" style="376" customWidth="1"/>
    <col min="5" max="5" width="16.7109375" style="376" customWidth="1"/>
    <col min="6" max="6" width="6.5703125" style="376" customWidth="1"/>
    <col min="7" max="7" width="94.140625" style="376" customWidth="1"/>
    <col min="8" max="8" width="21.28515625" style="376" customWidth="1"/>
    <col min="9" max="9" width="15.5703125" style="395" customWidth="1"/>
    <col min="10" max="10" width="24.42578125" style="376" customWidth="1"/>
    <col min="11" max="11" width="9.28515625" style="376" customWidth="1"/>
    <col min="12" max="12" width="88.85546875" style="376" customWidth="1"/>
    <col min="13" max="13" width="16.140625" style="376" customWidth="1"/>
    <col min="14" max="14" width="16" style="395" customWidth="1"/>
    <col min="15" max="15" width="15" style="376" customWidth="1"/>
    <col min="16" max="16" width="1.7109375" style="376" customWidth="1"/>
    <col min="17" max="17" width="29.140625" style="375" customWidth="1"/>
    <col min="18" max="16384" width="24.140625" style="376"/>
  </cols>
  <sheetData>
    <row r="1" spans="1:18" ht="9.75" customHeight="1">
      <c r="A1" s="372"/>
      <c r="B1" s="373"/>
      <c r="C1" s="373"/>
      <c r="D1" s="373"/>
      <c r="E1" s="373"/>
      <c r="F1" s="373"/>
      <c r="G1" s="373"/>
      <c r="H1" s="373"/>
      <c r="I1" s="374"/>
      <c r="J1" s="373"/>
      <c r="K1" s="373"/>
      <c r="L1" s="373"/>
      <c r="M1" s="373"/>
      <c r="N1" s="374"/>
      <c r="O1" s="373"/>
      <c r="P1" s="373"/>
    </row>
    <row r="2" spans="1:18" ht="104.25" customHeight="1">
      <c r="A2" s="372"/>
      <c r="B2" s="373"/>
      <c r="C2" s="814" t="str" cm="1">
        <f t="array" aca="1" ref="C2" ca="1">INDIRECT("'8D Form'!$I$12")</f>
        <v/>
      </c>
      <c r="D2" s="814"/>
      <c r="E2" s="814"/>
      <c r="F2" s="814"/>
      <c r="G2" s="814"/>
      <c r="H2" s="814"/>
      <c r="I2" s="814"/>
      <c r="J2" s="814"/>
      <c r="K2" s="814"/>
      <c r="L2" s="814"/>
      <c r="M2" s="814"/>
      <c r="N2" s="814"/>
      <c r="O2" s="373"/>
      <c r="P2" s="377"/>
    </row>
    <row r="3" spans="1:18" ht="47.45" customHeight="1">
      <c r="A3" s="372"/>
      <c r="B3" s="378"/>
      <c r="C3" s="378"/>
      <c r="D3" s="378"/>
      <c r="E3" s="378"/>
      <c r="F3" s="378"/>
      <c r="G3" s="379"/>
      <c r="H3" s="373"/>
      <c r="I3" s="374"/>
      <c r="J3" s="373"/>
      <c r="K3" s="373"/>
      <c r="L3" s="373"/>
      <c r="M3" s="373"/>
      <c r="N3" s="374"/>
      <c r="O3" s="373"/>
      <c r="P3" s="373"/>
    </row>
    <row r="4" spans="1:18" ht="107.25" customHeight="1">
      <c r="A4" s="372"/>
      <c r="B4" s="378"/>
      <c r="C4" s="378"/>
      <c r="D4" s="378"/>
      <c r="E4" s="378"/>
      <c r="F4" s="378"/>
      <c r="G4" s="380"/>
      <c r="H4" s="380"/>
      <c r="I4" s="381"/>
      <c r="J4" s="381"/>
      <c r="K4" s="381"/>
      <c r="L4" s="381"/>
      <c r="M4" s="381"/>
      <c r="N4" s="381"/>
      <c r="O4" s="373"/>
      <c r="P4" s="373"/>
      <c r="Q4" s="815" t="s">
        <v>462</v>
      </c>
    </row>
    <row r="5" spans="1:18" ht="46.5" customHeight="1">
      <c r="A5" s="372"/>
      <c r="B5" s="378"/>
      <c r="C5" s="378"/>
      <c r="D5" s="378"/>
      <c r="E5" s="378"/>
      <c r="F5" s="378"/>
      <c r="G5" s="382"/>
      <c r="H5" s="382"/>
      <c r="I5" s="383"/>
      <c r="J5" s="381"/>
      <c r="K5" s="381"/>
      <c r="L5" s="381"/>
      <c r="M5" s="381"/>
      <c r="N5" s="381"/>
      <c r="O5" s="373"/>
      <c r="P5" s="373"/>
      <c r="Q5" s="815"/>
    </row>
    <row r="6" spans="1:18" ht="46.5" customHeight="1">
      <c r="A6" s="372"/>
      <c r="B6" s="378"/>
      <c r="C6" s="378"/>
      <c r="D6" s="378"/>
      <c r="E6" s="378"/>
      <c r="F6" s="378"/>
      <c r="G6" s="382"/>
      <c r="H6" s="382"/>
      <c r="I6" s="383"/>
      <c r="J6" s="381"/>
      <c r="K6" s="381"/>
      <c r="L6" s="381"/>
      <c r="M6" s="381"/>
      <c r="N6" s="381"/>
      <c r="O6" s="373"/>
      <c r="P6" s="373"/>
      <c r="Q6" s="815"/>
    </row>
    <row r="7" spans="1:18" ht="46.5" customHeight="1">
      <c r="A7" s="372"/>
      <c r="B7" s="373"/>
      <c r="C7" s="373"/>
      <c r="D7" s="373"/>
      <c r="E7" s="373"/>
      <c r="F7" s="373"/>
      <c r="G7" s="382"/>
      <c r="H7" s="382"/>
      <c r="I7" s="383"/>
      <c r="J7" s="381"/>
      <c r="K7" s="381"/>
      <c r="L7" s="381"/>
      <c r="M7" s="381"/>
      <c r="N7" s="381"/>
      <c r="O7" s="373"/>
      <c r="P7" s="373"/>
    </row>
    <row r="8" spans="1:18" ht="46.5" customHeight="1">
      <c r="A8" s="372"/>
      <c r="B8" s="373"/>
      <c r="C8" s="373"/>
      <c r="D8" s="373"/>
      <c r="E8" s="373"/>
      <c r="F8" s="373"/>
      <c r="G8" s="382"/>
      <c r="H8" s="382"/>
      <c r="I8" s="383"/>
      <c r="J8" s="381"/>
      <c r="K8" s="381"/>
      <c r="L8" s="381"/>
      <c r="M8" s="381"/>
      <c r="N8" s="381"/>
      <c r="O8" s="373"/>
      <c r="P8" s="373"/>
    </row>
    <row r="9" spans="1:18" ht="46.5" customHeight="1">
      <c r="A9" s="372"/>
      <c r="B9" s="373"/>
      <c r="C9" s="373"/>
      <c r="D9" s="373"/>
      <c r="E9" s="373"/>
      <c r="F9" s="373"/>
      <c r="G9" s="382"/>
      <c r="H9" s="382"/>
      <c r="I9" s="383"/>
      <c r="J9" s="381"/>
      <c r="K9" s="381"/>
      <c r="L9" s="381"/>
      <c r="M9" s="381"/>
      <c r="N9" s="381"/>
      <c r="O9" s="373"/>
      <c r="P9" s="373"/>
    </row>
    <row r="10" spans="1:18" ht="46.5" customHeight="1">
      <c r="A10" s="372"/>
      <c r="B10" s="373"/>
      <c r="C10" s="373"/>
      <c r="D10" s="373"/>
      <c r="E10" s="373"/>
      <c r="F10" s="373"/>
      <c r="G10" s="382"/>
      <c r="H10" s="382"/>
      <c r="I10" s="383"/>
      <c r="J10" s="381"/>
      <c r="K10" s="381"/>
      <c r="L10" s="381"/>
      <c r="M10" s="381"/>
      <c r="N10" s="381"/>
      <c r="O10" s="373"/>
      <c r="P10" s="373"/>
    </row>
    <row r="11" spans="1:18" ht="46.5" customHeight="1">
      <c r="A11" s="372"/>
      <c r="B11" s="373"/>
      <c r="C11" s="373"/>
      <c r="D11" s="373"/>
      <c r="E11" s="373"/>
      <c r="F11" s="373"/>
      <c r="G11" s="382"/>
      <c r="H11" s="382"/>
      <c r="I11" s="383"/>
      <c r="J11" s="381"/>
      <c r="K11" s="381"/>
      <c r="L11" s="381"/>
      <c r="M11" s="381"/>
      <c r="N11" s="381"/>
      <c r="O11" s="373"/>
      <c r="P11" s="373"/>
    </row>
    <row r="12" spans="1:18" ht="11.25" customHeight="1">
      <c r="A12" s="372"/>
      <c r="B12" s="373"/>
      <c r="C12" s="373"/>
      <c r="D12" s="373"/>
      <c r="E12" s="373"/>
      <c r="F12" s="373"/>
      <c r="G12" s="373"/>
      <c r="H12" s="373"/>
      <c r="I12" s="374"/>
      <c r="J12" s="374"/>
      <c r="K12" s="374"/>
      <c r="L12" s="374"/>
      <c r="M12" s="374"/>
      <c r="N12" s="374"/>
      <c r="O12" s="374"/>
      <c r="P12" s="373"/>
    </row>
    <row r="13" spans="1:18" ht="42" customHeight="1">
      <c r="A13" s="372"/>
      <c r="B13" s="384" t="s">
        <v>463</v>
      </c>
      <c r="C13" s="384"/>
      <c r="D13" s="384"/>
      <c r="E13" s="384"/>
      <c r="F13" s="373"/>
      <c r="G13" s="384" t="s">
        <v>464</v>
      </c>
      <c r="H13" s="373"/>
      <c r="I13" s="374"/>
      <c r="J13" s="373"/>
      <c r="K13" s="373"/>
      <c r="L13" s="384" t="s">
        <v>465</v>
      </c>
      <c r="M13" s="384"/>
      <c r="N13" s="384"/>
      <c r="O13" s="384"/>
      <c r="P13" s="384"/>
    </row>
    <row r="14" spans="1:18" ht="139.5" customHeight="1">
      <c r="A14" s="372"/>
      <c r="B14" s="816" t="str">
        <f ca="1">_xlfn.UNICHAR(8226)&amp;_xlfn.TEXTJOIN(_xlfn.UNICHAR(10)&amp;_xlfn.UNICHAR(10)&amp;_xlfn.UNICHAR(8226),TRUE,(INDIRECT("'D4'!AA28:AC37")))</f>
        <v>•</v>
      </c>
      <c r="C14" s="817"/>
      <c r="D14" s="817"/>
      <c r="E14" s="818"/>
      <c r="F14" s="385"/>
      <c r="G14" s="816" t="str">
        <f ca="1">_xlfn.UNICHAR(8226)&amp;_xlfn.TEXTJOIN(_xlfn.UNICHAR(10)&amp;CHAR(10)&amp;_xlfn.UNICHAR(8226),TRUE,(INDIRECT("'D4'!AA64:AC73")))</f>
        <v>•</v>
      </c>
      <c r="H14" s="817"/>
      <c r="I14" s="817"/>
      <c r="J14" s="818"/>
      <c r="K14" s="385"/>
      <c r="L14" s="816" t="str">
        <f ca="1">_xlfn.UNICHAR(8226)&amp;_xlfn.TEXTJOIN(_xlfn.UNICHAR(10)&amp;CHAR(10)&amp;_xlfn.UNICHAR(8226),TRUE,((INDIRECT("'D4'!AA101:AC110"))))</f>
        <v>•</v>
      </c>
      <c r="M14" s="817"/>
      <c r="N14" s="817"/>
      <c r="O14" s="818"/>
      <c r="P14" s="384"/>
    </row>
    <row r="15" spans="1:18" ht="48" customHeight="1">
      <c r="A15" s="372"/>
      <c r="B15" s="384" t="s">
        <v>466</v>
      </c>
      <c r="C15" s="384"/>
      <c r="D15" s="384"/>
      <c r="E15" s="384"/>
      <c r="F15" s="372"/>
      <c r="G15" s="384" t="s">
        <v>466</v>
      </c>
      <c r="H15" s="372"/>
      <c r="I15" s="372"/>
      <c r="J15" s="372"/>
      <c r="K15" s="372"/>
      <c r="L15" s="384" t="s">
        <v>466</v>
      </c>
      <c r="M15" s="372"/>
      <c r="N15" s="372"/>
      <c r="O15" s="372"/>
      <c r="P15" s="372"/>
    </row>
    <row r="16" spans="1:18" ht="52.5" customHeight="1">
      <c r="A16" s="386"/>
      <c r="B16" s="387" t="str" cm="1">
        <f t="array" aca="1" ref="B16" ca="1">IFERROR(_xlfn.CHOOSECOLS(_xlfn.UNIQUE(_xlfn._xlws.FILTER(INDIRECT("'D5-6'!B6:H21"),INDIRECT("'D5-6'!B6:B21")="Why made")),3,4,5,7),"")</f>
        <v/>
      </c>
      <c r="C16" s="388"/>
      <c r="D16" s="387"/>
      <c r="E16" s="387"/>
      <c r="F16" s="372"/>
      <c r="G16" s="387" t="str" cm="1">
        <f t="array" aca="1" ref="G16" ca="1">IFERROR(_xlfn.CHOOSECOLS(_xlfn.UNIQUE(_xlfn._xlws.FILTER(INDIRECT("'D5-6'!B6:H21"),INDIRECT("'D5-6'!B6:B21")="Why shipped")),3,4,5,7),"")</f>
        <v/>
      </c>
      <c r="H16" s="388"/>
      <c r="I16" s="387"/>
      <c r="J16" s="387"/>
      <c r="K16" s="372"/>
      <c r="L16" s="387" t="str" cm="1">
        <f t="array" aca="1" ref="L16" ca="1">IFERROR(_xlfn.CHOOSECOLS(_xlfn.UNIQUE(_xlfn._xlws.FILTER(INDIRECT("'D5-6'!B6:H21"),INDIRECT("'D5-6'!B6:B21")="Why system failed")),3,4,5,7),"")</f>
        <v/>
      </c>
      <c r="M16" s="388"/>
      <c r="N16" s="387"/>
      <c r="O16" s="387"/>
      <c r="P16" s="372"/>
      <c r="Q16" s="391"/>
      <c r="R16" s="392"/>
    </row>
    <row r="17" spans="1:18" ht="48" customHeight="1">
      <c r="A17" s="372"/>
      <c r="B17" s="387"/>
      <c r="C17" s="388"/>
      <c r="D17" s="387"/>
      <c r="E17" s="387"/>
      <c r="F17" s="372"/>
      <c r="G17" s="387"/>
      <c r="H17" s="388"/>
      <c r="I17" s="387"/>
      <c r="J17" s="387"/>
      <c r="K17" s="372"/>
      <c r="L17" s="387"/>
      <c r="M17" s="388"/>
      <c r="N17" s="387"/>
      <c r="O17" s="387"/>
      <c r="P17" s="372"/>
      <c r="Q17" s="391"/>
      <c r="R17" s="392"/>
    </row>
    <row r="18" spans="1:18" ht="48" customHeight="1">
      <c r="A18" s="372"/>
      <c r="B18" s="389"/>
      <c r="C18" s="390"/>
      <c r="D18" s="389"/>
      <c r="E18" s="389"/>
      <c r="F18" s="372"/>
      <c r="G18" s="389"/>
      <c r="H18" s="390"/>
      <c r="I18" s="389"/>
      <c r="J18" s="389"/>
      <c r="K18" s="372"/>
      <c r="L18" s="389"/>
      <c r="M18" s="390"/>
      <c r="N18" s="389"/>
      <c r="O18" s="389"/>
      <c r="P18" s="372"/>
      <c r="Q18" s="391"/>
      <c r="R18" s="392"/>
    </row>
    <row r="19" spans="1:18" ht="63" customHeight="1">
      <c r="A19" s="372"/>
      <c r="B19" s="389"/>
      <c r="C19" s="390"/>
      <c r="D19" s="389"/>
      <c r="E19" s="389"/>
      <c r="F19" s="372"/>
      <c r="G19" s="389"/>
      <c r="H19" s="390"/>
      <c r="I19" s="389"/>
      <c r="J19" s="389"/>
      <c r="K19" s="372"/>
      <c r="L19" s="389"/>
      <c r="M19" s="390"/>
      <c r="N19" s="389"/>
      <c r="O19" s="389"/>
      <c r="P19" s="372"/>
      <c r="Q19" s="391"/>
      <c r="R19" s="392"/>
    </row>
    <row r="20" spans="1:18" ht="48" customHeight="1">
      <c r="A20" s="372"/>
      <c r="B20" s="389"/>
      <c r="C20" s="390"/>
      <c r="D20" s="389"/>
      <c r="E20" s="389"/>
      <c r="F20" s="372"/>
      <c r="G20" s="389"/>
      <c r="H20" s="390"/>
      <c r="I20" s="389"/>
      <c r="J20" s="389"/>
      <c r="K20" s="372"/>
      <c r="L20" s="389"/>
      <c r="M20" s="390"/>
      <c r="N20" s="389"/>
      <c r="O20" s="389"/>
      <c r="P20" s="372"/>
      <c r="Q20" s="391"/>
      <c r="R20" s="392"/>
    </row>
    <row r="21" spans="1:18" ht="48" customHeight="1">
      <c r="A21" s="372"/>
      <c r="B21" s="389"/>
      <c r="C21" s="390"/>
      <c r="D21" s="389"/>
      <c r="E21" s="389"/>
      <c r="F21" s="372"/>
      <c r="G21" s="389"/>
      <c r="H21" s="390"/>
      <c r="I21" s="389"/>
      <c r="J21" s="389"/>
      <c r="K21" s="372"/>
      <c r="L21" s="389"/>
      <c r="M21" s="390"/>
      <c r="N21" s="389"/>
      <c r="O21" s="389"/>
      <c r="P21" s="372"/>
      <c r="Q21" s="391"/>
      <c r="R21" s="392"/>
    </row>
    <row r="22" spans="1:18" ht="48" customHeight="1">
      <c r="A22" s="372"/>
      <c r="B22" s="389"/>
      <c r="C22" s="390"/>
      <c r="D22" s="389"/>
      <c r="E22" s="389"/>
      <c r="F22" s="372"/>
      <c r="G22" s="389"/>
      <c r="H22" s="390"/>
      <c r="I22" s="389"/>
      <c r="J22" s="389"/>
      <c r="K22" s="372"/>
      <c r="L22" s="389"/>
      <c r="M22" s="390"/>
      <c r="N22" s="389"/>
      <c r="O22" s="389"/>
      <c r="P22" s="372"/>
      <c r="Q22" s="391"/>
      <c r="R22" s="392"/>
    </row>
    <row r="23" spans="1:18" ht="48" customHeight="1">
      <c r="A23" s="372"/>
      <c r="B23" s="389"/>
      <c r="C23" s="390"/>
      <c r="D23" s="389"/>
      <c r="E23" s="389"/>
      <c r="F23" s="372"/>
      <c r="G23" s="389"/>
      <c r="H23" s="390"/>
      <c r="I23" s="389"/>
      <c r="J23" s="389"/>
      <c r="K23" s="372"/>
      <c r="L23" s="389"/>
      <c r="M23" s="390"/>
      <c r="N23" s="389"/>
      <c r="O23" s="389"/>
      <c r="P23" s="372"/>
      <c r="Q23" s="391"/>
      <c r="R23" s="392"/>
    </row>
    <row r="24" spans="1:18" ht="48" customHeight="1">
      <c r="A24" s="372"/>
      <c r="B24" s="389"/>
      <c r="C24" s="390"/>
      <c r="D24" s="389"/>
      <c r="E24" s="389"/>
      <c r="F24" s="372"/>
      <c r="G24" s="389"/>
      <c r="H24" s="390"/>
      <c r="I24" s="389"/>
      <c r="J24" s="389"/>
      <c r="K24" s="372"/>
      <c r="L24" s="389"/>
      <c r="M24" s="390"/>
      <c r="N24" s="389"/>
      <c r="O24" s="389"/>
      <c r="P24" s="372"/>
      <c r="Q24" s="391"/>
      <c r="R24" s="392"/>
    </row>
    <row r="25" spans="1:18" ht="48" customHeight="1">
      <c r="A25" s="372"/>
      <c r="B25" s="389"/>
      <c r="C25" s="390"/>
      <c r="D25" s="389"/>
      <c r="E25" s="389"/>
      <c r="F25" s="372"/>
      <c r="G25" s="389"/>
      <c r="H25" s="390"/>
      <c r="I25" s="389"/>
      <c r="J25" s="389"/>
      <c r="K25" s="372"/>
      <c r="L25" s="389"/>
      <c r="M25" s="390"/>
      <c r="N25" s="389"/>
      <c r="O25" s="389"/>
      <c r="P25" s="372"/>
      <c r="Q25" s="391"/>
      <c r="R25" s="392"/>
    </row>
    <row r="26" spans="1:18" ht="48" customHeight="1">
      <c r="A26" s="372"/>
      <c r="B26" s="384"/>
      <c r="C26" s="384"/>
      <c r="D26" s="384"/>
      <c r="E26" s="384"/>
      <c r="F26" s="372"/>
      <c r="G26" s="384"/>
      <c r="H26" s="372"/>
      <c r="I26" s="372"/>
      <c r="J26" s="372"/>
      <c r="K26" s="372"/>
      <c r="L26" s="384"/>
      <c r="M26" s="372"/>
      <c r="N26" s="372"/>
      <c r="O26" s="372"/>
      <c r="P26" s="372"/>
      <c r="Q26" s="391"/>
      <c r="R26" s="392"/>
    </row>
    <row r="27" spans="1:18" ht="42.75" customHeight="1">
      <c r="A27" s="372"/>
      <c r="B27" s="372"/>
      <c r="C27" s="372"/>
      <c r="D27" s="372"/>
      <c r="E27" s="372"/>
      <c r="F27" s="372"/>
      <c r="G27" s="372"/>
      <c r="H27" s="372"/>
      <c r="I27" s="372"/>
      <c r="J27" s="372"/>
      <c r="K27" s="372"/>
      <c r="L27" s="372"/>
      <c r="M27" s="372"/>
      <c r="N27" s="372"/>
      <c r="O27" s="372"/>
      <c r="P27" s="372"/>
      <c r="Q27" s="393"/>
    </row>
    <row r="28" spans="1:18" ht="42.75" customHeight="1">
      <c r="A28" s="372"/>
      <c r="B28" s="372"/>
      <c r="C28" s="372"/>
      <c r="D28" s="372"/>
      <c r="E28" s="372"/>
      <c r="F28" s="372"/>
      <c r="G28" s="372"/>
      <c r="H28" s="372"/>
      <c r="I28" s="372"/>
      <c r="J28" s="372"/>
      <c r="K28" s="372"/>
      <c r="L28" s="372"/>
      <c r="M28" s="372"/>
      <c r="N28" s="372"/>
      <c r="O28" s="372"/>
      <c r="P28" s="372"/>
      <c r="Q28" s="393"/>
    </row>
    <row r="29" spans="1:18" ht="12.75" customHeight="1">
      <c r="A29" s="394"/>
      <c r="B29" s="394"/>
      <c r="C29" s="394"/>
      <c r="D29" s="394"/>
      <c r="E29" s="394"/>
      <c r="F29" s="394"/>
      <c r="G29" s="394"/>
      <c r="H29" s="394"/>
      <c r="I29" s="394"/>
      <c r="J29" s="394"/>
      <c r="K29" s="394"/>
      <c r="L29" s="394"/>
      <c r="M29" s="394"/>
      <c r="N29" s="394"/>
      <c r="O29" s="394"/>
      <c r="P29" s="394"/>
      <c r="Q29" s="393"/>
    </row>
    <row r="30" spans="1:18" ht="42.75" customHeight="1">
      <c r="A30" s="373"/>
      <c r="B30" s="373"/>
      <c r="C30" s="373"/>
      <c r="D30" s="373"/>
      <c r="E30" s="373"/>
      <c r="F30" s="373"/>
      <c r="G30" s="373"/>
      <c r="H30" s="373"/>
      <c r="I30" s="374"/>
      <c r="J30" s="373"/>
      <c r="K30" s="373"/>
      <c r="L30" s="373"/>
      <c r="M30" s="373"/>
    </row>
    <row r="31" spans="1:18" ht="42.75" customHeight="1">
      <c r="A31" s="373"/>
      <c r="B31" s="434" t="str" cm="1">
        <f t="array" aca="1" ref="B31" ca="1">CONCATENATE("Customer: "&amp;INDIRECT("'8D Form'!C9"))</f>
        <v xml:space="preserve">Customer: </v>
      </c>
      <c r="C31" s="396"/>
      <c r="D31" s="396"/>
      <c r="E31" s="396"/>
      <c r="F31" s="373"/>
      <c r="G31" s="373"/>
      <c r="H31" s="373"/>
      <c r="I31" s="374"/>
      <c r="J31" s="373"/>
      <c r="K31" s="373"/>
      <c r="L31" s="373"/>
      <c r="M31" s="373"/>
    </row>
    <row r="32" spans="1:18" ht="42.75" customHeight="1">
      <c r="A32" s="373"/>
      <c r="B32" s="434" t="str" cm="1">
        <f t="array" aca="1" ref="B32" ca="1">CONCATENATE("Program: "&amp;INDIRECT("'8D Form'!C10"))</f>
        <v xml:space="preserve">Program: </v>
      </c>
      <c r="C32" s="396"/>
      <c r="D32" s="396"/>
      <c r="E32" s="396"/>
      <c r="F32" s="373"/>
      <c r="G32" s="373"/>
      <c r="H32" s="373"/>
      <c r="I32" s="374"/>
      <c r="J32" s="373"/>
      <c r="K32" s="373"/>
      <c r="L32" s="373"/>
      <c r="M32" s="373"/>
    </row>
    <row r="33" spans="1:18" ht="36.75" customHeight="1">
      <c r="A33" s="373"/>
      <c r="B33" s="434" t="str" cm="1">
        <f t="array" aca="1" ref="B33" ca="1">CONCATENATE("Product: "&amp;INDIRECT("'8D Form'!C11"))</f>
        <v xml:space="preserve">Product: </v>
      </c>
      <c r="C33" s="396"/>
      <c r="D33" s="396"/>
      <c r="E33" s="396"/>
      <c r="F33" s="373"/>
      <c r="G33" s="373"/>
      <c r="H33" s="373"/>
      <c r="I33" s="374"/>
      <c r="J33" s="373"/>
      <c r="K33" s="373"/>
      <c r="L33" s="397"/>
      <c r="M33" s="373"/>
    </row>
    <row r="34" spans="1:18" ht="27.75" customHeight="1">
      <c r="A34" s="373"/>
      <c r="B34" s="435" t="s">
        <v>467</v>
      </c>
      <c r="C34" s="373"/>
      <c r="D34" s="398"/>
      <c r="E34" s="398"/>
      <c r="F34" s="373"/>
      <c r="G34" s="435" t="s">
        <v>468</v>
      </c>
      <c r="H34" s="373"/>
      <c r="I34" s="374"/>
      <c r="J34" s="373"/>
      <c r="K34" s="373"/>
      <c r="L34" s="397"/>
      <c r="M34" s="373"/>
    </row>
    <row r="35" spans="1:18" ht="42.75" customHeight="1">
      <c r="A35" s="373"/>
      <c r="B35" s="811" cm="1">
        <f t="array" aca="1" ref="B35" ca="1">INDIRECT("'8D Form'!C25")</f>
        <v>0</v>
      </c>
      <c r="C35" s="373"/>
      <c r="D35" s="373"/>
      <c r="E35" s="373"/>
      <c r="F35" s="373"/>
      <c r="G35" s="810" cm="1">
        <f t="array" aca="1" ref="G35" ca="1">INDIRECT("'8D Form'!C31")</f>
        <v>0</v>
      </c>
      <c r="H35" s="810"/>
      <c r="I35" s="810"/>
      <c r="J35" s="810"/>
      <c r="K35" s="810"/>
      <c r="L35" s="810"/>
      <c r="M35" s="373"/>
    </row>
    <row r="36" spans="1:18" ht="42.75" customHeight="1">
      <c r="A36" s="373"/>
      <c r="B36" s="812"/>
      <c r="C36" s="373"/>
      <c r="D36" s="373"/>
      <c r="E36" s="373"/>
      <c r="F36" s="373"/>
      <c r="G36" s="810"/>
      <c r="H36" s="810"/>
      <c r="I36" s="810"/>
      <c r="J36" s="810"/>
      <c r="K36" s="810"/>
      <c r="L36" s="810"/>
      <c r="M36" s="373"/>
    </row>
    <row r="37" spans="1:18" ht="42.75" customHeight="1">
      <c r="A37" s="373"/>
      <c r="B37" s="812"/>
      <c r="C37" s="373"/>
      <c r="D37" s="373"/>
      <c r="E37" s="373"/>
      <c r="F37" s="373"/>
      <c r="G37" s="810"/>
      <c r="H37" s="810"/>
      <c r="I37" s="810"/>
      <c r="J37" s="810"/>
      <c r="K37" s="810"/>
      <c r="L37" s="810"/>
      <c r="M37" s="373"/>
    </row>
    <row r="38" spans="1:18" ht="42.75" customHeight="1">
      <c r="A38" s="373"/>
      <c r="B38" s="812"/>
      <c r="C38" s="373"/>
      <c r="D38" s="373"/>
      <c r="E38" s="373"/>
      <c r="F38" s="373"/>
      <c r="G38" s="810"/>
      <c r="H38" s="810"/>
      <c r="I38" s="810"/>
      <c r="J38" s="810"/>
      <c r="K38" s="810"/>
      <c r="L38" s="810"/>
      <c r="M38" s="373"/>
    </row>
    <row r="39" spans="1:18" ht="42.75" customHeight="1">
      <c r="A39" s="373"/>
      <c r="B39" s="813"/>
      <c r="C39" s="373"/>
      <c r="D39" s="373"/>
      <c r="E39" s="373"/>
      <c r="F39" s="373"/>
      <c r="G39" s="810"/>
      <c r="H39" s="810"/>
      <c r="I39" s="810"/>
      <c r="J39" s="810"/>
      <c r="K39" s="810"/>
      <c r="L39" s="810"/>
      <c r="M39" s="373"/>
    </row>
    <row r="40" spans="1:18" ht="37.5" customHeight="1">
      <c r="A40" s="373"/>
      <c r="B40" s="435" t="s">
        <v>469</v>
      </c>
      <c r="C40" s="373"/>
      <c r="D40" s="398"/>
      <c r="E40" s="398"/>
      <c r="F40" s="399"/>
      <c r="G40" s="435" t="s">
        <v>470</v>
      </c>
      <c r="H40" s="373"/>
      <c r="I40" s="399"/>
      <c r="J40" s="399"/>
      <c r="K40" s="373"/>
      <c r="L40" s="373"/>
      <c r="M40" s="373"/>
    </row>
    <row r="41" spans="1:18" ht="239.25" customHeight="1">
      <c r="A41" s="373"/>
      <c r="B41" s="810" cm="1">
        <f t="array" aca="1" ref="B41" ca="1">INDIRECT("'8D Form'!C39")</f>
        <v>0</v>
      </c>
      <c r="C41" s="810"/>
      <c r="D41" s="810"/>
      <c r="E41" s="810"/>
      <c r="F41" s="373"/>
      <c r="G41" s="810" cm="1">
        <f t="array" aca="1" ref="G41" ca="1">INDIRECT("'8D Form'!C45")</f>
        <v>0</v>
      </c>
      <c r="H41" s="810"/>
      <c r="I41" s="810"/>
      <c r="J41" s="810"/>
      <c r="K41" s="810"/>
      <c r="L41" s="810"/>
      <c r="M41" s="373"/>
    </row>
    <row r="42" spans="1:18" ht="42.75" customHeight="1">
      <c r="A42" s="373"/>
      <c r="B42" s="435" t="s">
        <v>471</v>
      </c>
      <c r="C42" s="373"/>
      <c r="D42" s="398"/>
      <c r="E42" s="398"/>
      <c r="F42" s="373"/>
      <c r="G42" s="435" t="s">
        <v>472</v>
      </c>
      <c r="H42" s="373"/>
      <c r="I42" s="399"/>
      <c r="J42" s="399"/>
      <c r="K42" s="373"/>
      <c r="L42" s="373"/>
      <c r="M42" s="373"/>
    </row>
    <row r="43" spans="1:18" s="395" customFormat="1" ht="231.75" customHeight="1">
      <c r="A43" s="373"/>
      <c r="B43" s="810" cm="1">
        <f t="array" aca="1" ref="B43" ca="1">INDIRECT("'8D Form'!C41")</f>
        <v>0</v>
      </c>
      <c r="C43" s="810"/>
      <c r="D43" s="810"/>
      <c r="E43" s="810"/>
      <c r="F43" s="373"/>
      <c r="G43" s="810" cm="1">
        <f t="array" aca="1" ref="G43" ca="1">INDIRECT("'8D Form'!C47")</f>
        <v>0</v>
      </c>
      <c r="H43" s="810"/>
      <c r="I43" s="810"/>
      <c r="J43" s="810"/>
      <c r="K43" s="810"/>
      <c r="L43" s="810"/>
      <c r="M43" s="373"/>
      <c r="O43" s="376"/>
      <c r="P43" s="376"/>
      <c r="Q43" s="375"/>
      <c r="R43" s="376"/>
    </row>
    <row r="44" spans="1:18" s="395" customFormat="1" ht="42.75" customHeight="1">
      <c r="A44" s="373"/>
      <c r="B44" s="435" t="s">
        <v>473</v>
      </c>
      <c r="C44" s="374"/>
      <c r="D44" s="398"/>
      <c r="E44" s="398"/>
      <c r="F44" s="373"/>
      <c r="G44" s="435" t="s">
        <v>474</v>
      </c>
      <c r="H44" s="374"/>
      <c r="I44" s="399"/>
      <c r="J44" s="399"/>
      <c r="K44" s="373"/>
      <c r="L44" s="373"/>
      <c r="M44" s="373"/>
      <c r="O44" s="376"/>
      <c r="P44" s="376"/>
      <c r="Q44" s="375"/>
      <c r="R44" s="376"/>
    </row>
    <row r="45" spans="1:18" s="395" customFormat="1" ht="243" customHeight="1">
      <c r="A45" s="373"/>
      <c r="B45" s="810" cm="1">
        <f t="array" aca="1" ref="B45" ca="1">INDIRECT("'8D Form'!C43")</f>
        <v>0</v>
      </c>
      <c r="C45" s="810"/>
      <c r="D45" s="810"/>
      <c r="E45" s="810"/>
      <c r="F45" s="373"/>
      <c r="G45" s="810" cm="1">
        <f t="array" aca="1" ref="G45" ca="1">INDIRECT("'8D Form'!C49")</f>
        <v>0</v>
      </c>
      <c r="H45" s="810"/>
      <c r="I45" s="810"/>
      <c r="J45" s="810"/>
      <c r="K45" s="810"/>
      <c r="L45" s="810"/>
      <c r="M45" s="373"/>
      <c r="O45" s="376"/>
      <c r="P45" s="376"/>
      <c r="Q45" s="375"/>
      <c r="R45" s="376"/>
    </row>
    <row r="46" spans="1:18" s="395" customFormat="1" ht="42.75" customHeight="1">
      <c r="A46" s="373"/>
      <c r="B46" s="373"/>
      <c r="C46" s="373"/>
      <c r="D46" s="373"/>
      <c r="E46" s="373"/>
      <c r="F46" s="373"/>
      <c r="G46" s="373"/>
      <c r="H46" s="373"/>
      <c r="I46" s="374"/>
      <c r="J46" s="373"/>
      <c r="K46" s="373"/>
      <c r="L46" s="373"/>
      <c r="M46" s="373"/>
      <c r="O46" s="376"/>
      <c r="P46" s="376"/>
      <c r="Q46" s="375"/>
      <c r="R46" s="376"/>
    </row>
    <row r="47" spans="1:18" s="395" customFormat="1" ht="42.75" customHeight="1">
      <c r="A47" s="373"/>
      <c r="B47" s="373"/>
      <c r="C47" s="373"/>
      <c r="D47" s="373"/>
      <c r="E47" s="373"/>
      <c r="F47" s="373"/>
      <c r="G47" s="373"/>
      <c r="H47" s="373"/>
      <c r="I47" s="374"/>
      <c r="J47" s="373"/>
      <c r="K47" s="373"/>
      <c r="L47" s="373"/>
      <c r="M47" s="373"/>
      <c r="O47" s="376"/>
      <c r="P47" s="376"/>
      <c r="Q47" s="375"/>
      <c r="R47" s="376"/>
    </row>
  </sheetData>
  <sheetProtection formatColumns="0" formatRows="0" selectLockedCells="1" selectUnlockedCells="1"/>
  <mergeCells count="13">
    <mergeCell ref="B41:E41"/>
    <mergeCell ref="G41:L41"/>
    <mergeCell ref="B43:E43"/>
    <mergeCell ref="G43:L43"/>
    <mergeCell ref="B45:E45"/>
    <mergeCell ref="G45:L45"/>
    <mergeCell ref="G35:L39"/>
    <mergeCell ref="B35:B39"/>
    <mergeCell ref="C2:N2"/>
    <mergeCell ref="Q4:Q6"/>
    <mergeCell ref="B14:E14"/>
    <mergeCell ref="G14:J14"/>
    <mergeCell ref="L14:O14"/>
  </mergeCells>
  <printOptions horizontalCentered="1"/>
  <pageMargins left="0.196850393700787" right="0.196850393700787" top="0.196850393700787" bottom="0.59055118110236204" header="0" footer="0.196850393700787"/>
  <pageSetup paperSize="9" scale="29" fitToHeight="0" orientation="landscape" r:id="rId1"/>
  <headerFooter alignWithMargins="0">
    <oddFooter>&amp;L&amp;8AE-LOS-FR-01-E / Rev.12.0
(01-Oct-2025)&amp;C&amp;"Calibri,Regular"&amp;8&amp;K000000Adient plc
Proprietary and Confidential
&amp;1#&amp;10Adient – INTERNAL&amp;R&amp;8Page &amp;P of &amp;N</oddFooter>
  </headerFooter>
  <rowBreaks count="1" manualBreakCount="1">
    <brk id="28" max="16" man="1"/>
  </rowBreaks>
  <drawing r:id="rId2"/>
  <legacyDrawing r:id="rId3"/>
  <oleObjects>
    <mc:AlternateContent xmlns:mc="http://schemas.openxmlformats.org/markup-compatibility/2006">
      <mc:Choice Requires="x14">
        <oleObject progId="PowerPoint.Show.8" dvAspect="DVASPECT_ICON" shapeId="22680" r:id="rId4">
          <objectPr defaultSize="0" r:id="rId5">
            <anchor moveWithCells="1">
              <from>
                <xdr:col>16</xdr:col>
                <xdr:colOff>57150</xdr:colOff>
                <xdr:row>1</xdr:row>
                <xdr:rowOff>38100</xdr:rowOff>
              </from>
              <to>
                <xdr:col>16</xdr:col>
                <xdr:colOff>1009650</xdr:colOff>
                <xdr:row>1</xdr:row>
                <xdr:rowOff>838200</xdr:rowOff>
              </to>
            </anchor>
          </objectPr>
        </oleObject>
      </mc:Choice>
      <mc:Fallback>
        <oleObject progId="PowerPoint.Show.8" dvAspect="DVASPECT_ICON" shapeId="22680"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156054E07D14C49BE37B64D00735641" ma:contentTypeVersion="36" ma:contentTypeDescription="Create a new document." ma:contentTypeScope="" ma:versionID="93776fdbd8555c7b50798ccd60e0ed80">
  <xsd:schema xmlns:xsd="http://www.w3.org/2001/XMLSchema" xmlns:xs="http://www.w3.org/2001/XMLSchema" xmlns:p="http://schemas.microsoft.com/office/2006/metadata/properties" xmlns:ns1="248fb913-40d8-4a57-b2df-c5c9dbb919c3" xmlns:ns3="d4a260fd-1a7b-42ff-899f-5bb5128d6f5e" targetNamespace="http://schemas.microsoft.com/office/2006/metadata/properties" ma:root="true" ma:fieldsID="01921e771ca0c062d1e48043d29cf98b" ns1:_="" ns3:_="">
    <xsd:import namespace="248fb913-40d8-4a57-b2df-c5c9dbb919c3"/>
    <xsd:import namespace="d4a260fd-1a7b-42ff-899f-5bb5128d6f5e"/>
    <xsd:element name="properties">
      <xsd:complexType>
        <xsd:sequence>
          <xsd:element name="documentManagement">
            <xsd:complexType>
              <xsd:all>
                <xsd:element ref="ns1:Order0" minOccurs="0"/>
                <xsd:element ref="ns1:Document_x0020_number"/>
                <xsd:element ref="ns1:Revision_x0020_level"/>
                <xsd:element ref="ns1:Revision_x0020_date"/>
                <xsd:element ref="ns1:BOS_x0020_document_x0020_type"/>
                <xsd:element ref="ns1:Section"/>
                <xsd:element ref="ns1:Product_x0020_group"/>
                <xsd:element ref="ns1:Language"/>
                <xsd:element ref="ns3:TaxCatchAll" minOccurs="0"/>
                <xsd:element ref="ns1:Archived_x003f_" minOccurs="0"/>
                <xsd:element ref="ns1:Archival_x0020_date" minOccurs="0"/>
                <xsd:element ref="ns1:MediaServiceMetadata" minOccurs="0"/>
                <xsd:element ref="ns1:MediaServiceFastMetadata" minOccurs="0"/>
                <xsd:element ref="ns1:MediaServiceObjectDetectorVersions" minOccurs="0"/>
                <xsd:element ref="ns1:MediaServiceSearchProperties"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fb913-40d8-4a57-b2df-c5c9dbb919c3" elementFormDefault="qualified">
    <xsd:import namespace="http://schemas.microsoft.com/office/2006/documentManagement/types"/>
    <xsd:import namespace="http://schemas.microsoft.com/office/infopath/2007/PartnerControls"/>
    <xsd:element name="Order0" ma:index="0" nillable="true" ma:displayName="Order" ma:decimals="0" ma:internalName="Order0" ma:readOnly="false" ma:percentage="FALSE">
      <xsd:simpleType>
        <xsd:restriction base="dms:Number"/>
      </xsd:simpleType>
    </xsd:element>
    <xsd:element name="Document_x0020_number" ma:index="2" ma:displayName="Document number" ma:indexed="true" ma:internalName="Document_x0020_number" ma:readOnly="false">
      <xsd:simpleType>
        <xsd:restriction base="dms:Text">
          <xsd:maxLength value="255"/>
        </xsd:restriction>
      </xsd:simpleType>
    </xsd:element>
    <xsd:element name="Revision_x0020_level" ma:index="3" ma:displayName="Revision level" ma:decimals="1" ma:internalName="Revision_x0020_level" ma:readOnly="false" ma:percentage="FALSE">
      <xsd:simpleType>
        <xsd:restriction base="dms:Number"/>
      </xsd:simpleType>
    </xsd:element>
    <xsd:element name="Revision_x0020_date" ma:index="4" ma:displayName="Revision date" ma:format="DateOnly" ma:indexed="true" ma:internalName="Revision_x0020_date" ma:readOnly="false">
      <xsd:simpleType>
        <xsd:restriction base="dms:DateTime"/>
      </xsd:simpleType>
    </xsd:element>
    <xsd:element name="BOS_x0020_document_x0020_type" ma:index="5" ma:displayName="BOS document type" ma:format="Dropdown" ma:indexed="true" ma:internalName="BOS_x0020_document_x0020_type" ma:readOnly="false">
      <xsd:simpleType>
        <xsd:restriction base="dms:Choice">
          <xsd:enumeration value="Checklist"/>
          <xsd:enumeration value="Form"/>
          <xsd:enumeration value="Guideline"/>
          <xsd:enumeration value="Policy"/>
          <xsd:enumeration value="Procedure"/>
          <xsd:enumeration value="Specification"/>
          <xsd:enumeration value="Standard"/>
          <xsd:enumeration value="Work instruction"/>
        </xsd:restriction>
      </xsd:simpleType>
    </xsd:element>
    <xsd:element name="Section" ma:index="6" ma:displayName="Section" ma:format="Dropdown" ma:indexed="true" ma:internalName="Section" ma:readOnly="false">
      <xsd:simpleType>
        <xsd:restriction base="dms:Choice">
          <xsd:enumeration value="LOS Group"/>
          <xsd:enumeration value="LOS Management"/>
          <xsd:enumeration value="LOS Finance"/>
          <xsd:enumeration value="LOS EHS &amp; E"/>
          <xsd:enumeration value="LOS Human Resources"/>
          <xsd:enumeration value="LOS Information Technology"/>
          <xsd:enumeration value="LOS Legal"/>
          <xsd:enumeration value="PLUS"/>
          <xsd:enumeration value="PLUS (Product Development)"/>
          <xsd:enumeration value="PLUS (Product Launch)"/>
          <xsd:enumeration value="PLUS (Product Safety)"/>
          <xsd:enumeration value="POS"/>
          <xsd:enumeration value="PSOS (Procurement)"/>
          <xsd:enumeration value="PSOS (SCM)"/>
          <xsd:enumeration value="MOS"/>
          <xsd:enumeration value="BOS Policy"/>
          <xsd:enumeration value="BOS Resources"/>
        </xsd:restriction>
      </xsd:simpleType>
    </xsd:element>
    <xsd:element name="Product_x0020_group" ma:index="7" ma:displayName="Product group" ma:default="Adient" ma:format="Dropdown" ma:indexed="true" ma:internalName="Product_x0020_group" ma:readOnly="false">
      <xsd:simpleType>
        <xsd:restriction base="dms:Choice">
          <xsd:enumeration value="Adient"/>
          <xsd:enumeration value="Seating"/>
          <xsd:enumeration value="Complete Seat"/>
          <xsd:enumeration value="Fabrics"/>
          <xsd:enumeration value="Foam"/>
          <xsd:enumeration value="Metals"/>
          <xsd:enumeration value="Trim"/>
          <xsd:enumeration value="Specialty Seating"/>
        </xsd:restriction>
      </xsd:simpleType>
    </xsd:element>
    <xsd:element name="Language" ma:index="8" ma:displayName="Language" ma:format="Dropdown" ma:indexed="true" ma:internalName="Language" ma:readOnly="false">
      <xsd:simpleType>
        <xsd:restriction base="dms:Choice">
          <xsd:enumeration value="English"/>
          <xsd:enumeration value="Arabic"/>
          <xsd:enumeration value="Bulgarian"/>
          <xsd:enumeration value="Chinese"/>
          <xsd:enumeration value="Czech"/>
          <xsd:enumeration value="Dutch"/>
          <xsd:enumeration value="French"/>
          <xsd:enumeration value="German"/>
          <xsd:enumeration value="Greek"/>
          <xsd:enumeration value="Gujarati"/>
          <xsd:enumeration value="Hindi"/>
          <xsd:enumeration value="Hungarian"/>
          <xsd:enumeration value="Indonesian"/>
          <xsd:enumeration value="Italian"/>
          <xsd:enumeration value="Japanese"/>
          <xsd:enumeration value="Kannada"/>
          <xsd:enumeration value="Korean"/>
          <xsd:enumeration value="Macedonian"/>
          <xsd:enumeration value="Malay"/>
          <xsd:enumeration value="Marathi"/>
          <xsd:enumeration value="Polish"/>
          <xsd:enumeration value="Portuguese (Americas)"/>
          <xsd:enumeration value="Romanian"/>
          <xsd:enumeration value="Russian"/>
          <xsd:enumeration value="Serbian"/>
          <xsd:enumeration value="Slovak"/>
          <xsd:enumeration value="Slovenian"/>
          <xsd:enumeration value="Spanish (Americas)"/>
          <xsd:enumeration value="Spanish (Europe)"/>
          <xsd:enumeration value="Swedish"/>
          <xsd:enumeration value="Tamil"/>
          <xsd:enumeration value="Thai"/>
          <xsd:enumeration value="Turkish"/>
          <xsd:enumeration value="Ukrainian"/>
          <xsd:enumeration value="Vietnamese"/>
        </xsd:restriction>
      </xsd:simpleType>
    </xsd:element>
    <xsd:element name="Archived_x003f_" ma:index="18" nillable="true" ma:displayName="Archived?" ma:default="0" ma:indexed="true" ma:internalName="Archived_x003f_" ma:readOnly="false">
      <xsd:simpleType>
        <xsd:restriction base="dms:Boolean"/>
      </xsd:simpleType>
    </xsd:element>
    <xsd:element name="Archival_x0020_date" ma:index="19" nillable="true" ma:displayName="Archival date" ma:format="DateOnly" ma:indexed="true" ma:internalName="Archival_x0020_date" ma:readOnly="false">
      <xsd:simpleType>
        <xsd:restriction base="dms:DateTime"/>
      </xsd:simple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a260fd-1a7b-42ff-899f-5bb5128d6f5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00f5d1e-2d6a-4947-926e-85738d36e1ea}" ma:internalName="TaxCatchAll" ma:showField="CatchAllData" ma:web="d4a260fd-1a7b-42ff-899f-5bb5128d6f5e">
      <xsd:complexType>
        <xsd:complexContent>
          <xsd:extension base="dms:MultiChoiceLookup">
            <xsd:sequence>
              <xsd:element name="Value" type="dms:Lookup" maxOccurs="unbounded" minOccurs="0" nillable="true"/>
            </xsd:sequence>
          </xsd:extension>
        </xsd:complexContent>
      </xsd:complexType>
    </xsd:element>
    <xsd:element name="TaxKeywordTaxHTField" ma:index="24" nillable="true" ma:taxonomy="true" ma:internalName="TaxKeywordTaxHTField" ma:taxonomyFieldName="TaxKeyword" ma:displayName="Enterprise Keywords" ma:fieldId="{23f27201-bee3-471e-b2e7-b64fd8b7ca38}" ma:taxonomyMulti="true" ma:sspId="9526fc05-8f87-4b41-a902-b7c5639a3657"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4a260fd-1a7b-42ff-899f-5bb5128d6f5e" xsi:nil="true"/>
    <Document_x0020_number xmlns="248fb913-40d8-4a57-b2df-c5c9dbb919c3">AE-LOS-FR-01-E</Document_x0020_number>
    <Revision_x0020_date xmlns="248fb913-40d8-4a57-b2df-c5c9dbb919c3">2025-10-01T04:00:00+00:00</Revision_x0020_date>
    <Order0 xmlns="248fb913-40d8-4a57-b2df-c5c9dbb919c3" xsi:nil="true"/>
    <Section xmlns="248fb913-40d8-4a57-b2df-c5c9dbb919c3">LOS Management</Section>
    <TaxKeywordTaxHTField xmlns="d4a260fd-1a7b-42ff-899f-5bb5128d6f5e">
      <Terms xmlns="http://schemas.microsoft.com/office/infopath/2007/PartnerControls"/>
    </TaxKeywordTaxHTField>
    <Archival_x0020_date xmlns="248fb913-40d8-4a57-b2df-c5c9dbb919c3" xsi:nil="true"/>
    <Product_x0020_group xmlns="248fb913-40d8-4a57-b2df-c5c9dbb919c3">Adient</Product_x0020_group>
    <Archived_x003f_ xmlns="248fb913-40d8-4a57-b2df-c5c9dbb919c3">false</Archived_x003f_>
    <Language xmlns="248fb913-40d8-4a57-b2df-c5c9dbb919c3">English</Language>
    <BOS_x0020_document_x0020_type xmlns="248fb913-40d8-4a57-b2df-c5c9dbb919c3">Form</BOS_x0020_document_x0020_type>
    <Revision_x0020_level xmlns="248fb913-40d8-4a57-b2df-c5c9dbb919c3">12</Revision_x0020_level>
  </documentManagement>
</p:properties>
</file>

<file path=customXml/itemProps1.xml><?xml version="1.0" encoding="utf-8"?>
<ds:datastoreItem xmlns:ds="http://schemas.openxmlformats.org/officeDocument/2006/customXml" ds:itemID="{7993C8E9-DA89-4851-8FAC-3E16DB87D612}">
  <ds:schemaRefs>
    <ds:schemaRef ds:uri="http://schemas.microsoft.com/sharepoint/v3/contenttype/forms"/>
  </ds:schemaRefs>
</ds:datastoreItem>
</file>

<file path=customXml/itemProps2.xml><?xml version="1.0" encoding="utf-8"?>
<ds:datastoreItem xmlns:ds="http://schemas.openxmlformats.org/officeDocument/2006/customXml" ds:itemID="{30FB728D-DE07-4B45-A5B7-2D00EF5E4F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8fb913-40d8-4a57-b2df-c5c9dbb919c3"/>
    <ds:schemaRef ds:uri="d4a260fd-1a7b-42ff-899f-5bb5128d6f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1B8F38-6170-4617-83BC-FE0D46080B12}">
  <ds:schemaRefs>
    <ds:schemaRef ds:uri="http://schemas.microsoft.com/office/2006/documentManagement/types"/>
    <ds:schemaRef ds:uri="d4a260fd-1a7b-42ff-899f-5bb5128d6f5e"/>
    <ds:schemaRef ds:uri="http://schemas.microsoft.com/office/2006/metadata/properties"/>
    <ds:schemaRef ds:uri="http://purl.org/dc/elements/1.1/"/>
    <ds:schemaRef ds:uri="http://schemas.microsoft.com/office/infopath/2007/PartnerControls"/>
    <ds:schemaRef ds:uri="http://www.w3.org/XML/1998/namespace"/>
    <ds:schemaRef ds:uri="http://schemas.openxmlformats.org/package/2006/metadata/core-properties"/>
    <ds:schemaRef ds:uri="248fb913-40d8-4a57-b2df-c5c9dbb919c3"/>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73</vt:i4>
      </vt:variant>
    </vt:vector>
  </HeadingPairs>
  <TitlesOfParts>
    <vt:vector size="82" baseType="lpstr">
      <vt:lpstr>Change Log</vt:lpstr>
      <vt:lpstr>Instructions</vt:lpstr>
      <vt:lpstr>8D Form</vt:lpstr>
      <vt:lpstr>D1-D2</vt:lpstr>
      <vt:lpstr>D3</vt:lpstr>
      <vt:lpstr>D4</vt:lpstr>
      <vt:lpstr>D5-6</vt:lpstr>
      <vt:lpstr>D7-8</vt:lpstr>
      <vt:lpstr>Summary</vt:lpstr>
      <vt:lpstr>'8D Form'!Eight_D_form_user_inputs</vt:lpstr>
      <vt:lpstr>'8D Form'!IRIS_BUILD_DATE_FOR_CERTIFIED_MATERIAL</vt:lpstr>
      <vt:lpstr>'8D Form'!IRIS_CHAMPION_EMAIL</vt:lpstr>
      <vt:lpstr>'8D Form'!IRIS_CHAMPION_NAME</vt:lpstr>
      <vt:lpstr>'8D Form'!IRIS_CHAMPION_PHONE</vt:lpstr>
      <vt:lpstr>'8D Form'!IRIS_CHAMPION_TITLE</vt:lpstr>
      <vt:lpstr>'8D Form'!IRIS_CLOSURE_STATEMENT</vt:lpstr>
      <vt:lpstr>'8D Form'!IRIS_CONTROL_PLAN_AFFECTED_DOC_DUE_DT</vt:lpstr>
      <vt:lpstr>'8D Form'!IRIS_CONTROL_PLAN_AFFECTED_DOC_OWNER</vt:lpstr>
      <vt:lpstr>'8D Form'!IRIS_CORRECTIVE_ACTION_OWNER_EMAIL_1</vt:lpstr>
      <vt:lpstr>'8D Form'!IRIS_CORRECTIVE_ACTION_OWNER_NAME_1</vt:lpstr>
      <vt:lpstr>'8D Form'!IRIS_CORRECTIVE_ACTION_OWNER_PHONE_1</vt:lpstr>
      <vt:lpstr>'8D Form'!IRIS_CUST_IMPACT</vt:lpstr>
      <vt:lpstr>'8D Form'!IRIS_DEFECT_NUMBER</vt:lpstr>
      <vt:lpstr>'8D Form'!IRIS_DESIGN_AFFECTED_DOC_DUE_DT</vt:lpstr>
      <vt:lpstr>'8D Form'!IRIS_DESIGN_AFFECTED_DOC_OWNER</vt:lpstr>
      <vt:lpstr>'8D Form'!IRIS_DFMEA_AFFECTED_DOC_DUE_DT</vt:lpstr>
      <vt:lpstr>'8D Form'!IRIS_DFMEA_AFFECTED_DOC_OWNER</vt:lpstr>
      <vt:lpstr>'8D Form'!IRIS_DRAWING_AFFECTED_DOC_DUE_DT</vt:lpstr>
      <vt:lpstr>'8D Form'!IRIS_DRAWING_AFFECTED_DOC_OWNER</vt:lpstr>
      <vt:lpstr>'8D Form'!IRIS_FACILITIES_INVOLVED</vt:lpstr>
      <vt:lpstr>'8D Form'!IRIS_IDENTIFICATION_OF_CERTIFIED_MATERIAL</vt:lpstr>
      <vt:lpstr>'8D Form'!IRIS_INTERIM_CONTAINMENT_START_DT</vt:lpstr>
      <vt:lpstr>'8D Form'!IRIS_INTERIM_COUNTERMEASURE</vt:lpstr>
      <vt:lpstr>'8D Form'!IRIS_NEW_PARTS_IDENTIFICATION_MTHD</vt:lpstr>
      <vt:lpstr>'8D Form'!IRIS_OP_AFFECTED_DOC_DUE_DT</vt:lpstr>
      <vt:lpstr>'8D Form'!IRIS_OP_AFFECTED_DOC_OWNER</vt:lpstr>
      <vt:lpstr>'8D Form'!IRIS_OTHER_FACILITIES_CA_OWNER</vt:lpstr>
      <vt:lpstr>'8D Form'!IRIS_OTHER_FACILITIES_DUE_DATE</vt:lpstr>
      <vt:lpstr>'8D Form'!IRIS_OTHER_FACILITIES_NAME</vt:lpstr>
      <vt:lpstr>'8D Form'!IRIS_OTHER_FACILITIES_PART_NUMBER</vt:lpstr>
      <vt:lpstr>'8D Form'!IRIS_PFMEA_AFFECTED_DOC_DUE_DT</vt:lpstr>
      <vt:lpstr>'8D Form'!IRIS_PFMEA_AFFECTED_DOC_OWNER</vt:lpstr>
      <vt:lpstr>'8D Form'!IRIS_PREVENTION_DTL</vt:lpstr>
      <vt:lpstr>'8D Form'!IRIS_PROBLEM_DESC</vt:lpstr>
      <vt:lpstr>'8D Form'!IRIS_PROCESS_FLOW_AFFECTED_DOC_DUE_DT</vt:lpstr>
      <vt:lpstr>'8D Form'!IRIS_PROCESS_FLOW_AFFECTED_DOC_OWNER</vt:lpstr>
      <vt:lpstr>'8D Form'!IRIS_PRODUCT_PLATFORM_AT_RISK</vt:lpstr>
      <vt:lpstr>'8D Form'!IRIS_SORTED_NUMBER</vt:lpstr>
      <vt:lpstr>'8D Form'!IRIS_SORTING_RESULTS</vt:lpstr>
      <vt:lpstr>'8D Form'!IRIS_TARGET_COMPLETIN_DT_1</vt:lpstr>
      <vt:lpstr>'8D Form'!IRIS_TEAM_MEMBER_EMAIL_1</vt:lpstr>
      <vt:lpstr>'8D Form'!IRIS_TEAM_MEMBER_EMAIL_2</vt:lpstr>
      <vt:lpstr>'8D Form'!IRIS_TEAM_MEMBER_EMAIL_3</vt:lpstr>
      <vt:lpstr>'8D Form'!IRIS_TEAM_MEMBER_EMAIL_4</vt:lpstr>
      <vt:lpstr>'8D Form'!IRIS_TEAM_MEMBER_NAME_1</vt:lpstr>
      <vt:lpstr>'8D Form'!IRIS_TEAM_MEMBER_NAME_2</vt:lpstr>
      <vt:lpstr>'8D Form'!IRIS_TEAM_MEMBER_NAME_3</vt:lpstr>
      <vt:lpstr>'8D Form'!IRIS_TEAM_MEMBER_NAME_4</vt:lpstr>
      <vt:lpstr>'8D Form'!IRIS_TEAM_MEMBER_PHONE_1</vt:lpstr>
      <vt:lpstr>'8D Form'!IRIS_TEAM_MEMBER_PHONE_2</vt:lpstr>
      <vt:lpstr>'8D Form'!IRIS_TEAM_MEMBER_PHONE_3</vt:lpstr>
      <vt:lpstr>'8D Form'!IRIS_TEAM_MEMBER_PHONE_4</vt:lpstr>
      <vt:lpstr>'8D Form'!IRIS_TEAM_MEMBER_TITLE_1</vt:lpstr>
      <vt:lpstr>'8D Form'!IRIS_TEAM_MEMBER_TITLE_2</vt:lpstr>
      <vt:lpstr>'8D Form'!IRIS_TEAM_MEMBER_TITLE_3</vt:lpstr>
      <vt:lpstr>'8D Form'!IRIS_TEAM_MEMBER_TITLE_4</vt:lpstr>
      <vt:lpstr>'8D Form'!IRIS_VERIFICATION_OF_CORRECTIVE_ACTN</vt:lpstr>
      <vt:lpstr>'8D Form'!IRIS_WHY_MADE_CORRECTIVE_ACTN_1</vt:lpstr>
      <vt:lpstr>'8D Form'!IRIS_WHY_MADE_VERIFICATION_DTL_1</vt:lpstr>
      <vt:lpstr>'8D Form'!IRIS_WHY_SHIPPED_CORRECTIVE_ACTN_1</vt:lpstr>
      <vt:lpstr>'8D Form'!IRIS_WHY_SHIPPED_VERIFICATION_DTL_1</vt:lpstr>
      <vt:lpstr>'8D Form'!IRIS_WHY_SYS_FAILED_CORRECTIVE_ACTN_1</vt:lpstr>
      <vt:lpstr>'8D Form'!IRIS_WHY_SYS_FAILED_VERIFICATION_DTL_1</vt:lpstr>
      <vt:lpstr>'8D Form'!Print_Area</vt:lpstr>
      <vt:lpstr>'D1-D2'!Print_Area</vt:lpstr>
      <vt:lpstr>'D3'!Print_Area</vt:lpstr>
      <vt:lpstr>'D4'!Print_Area</vt:lpstr>
      <vt:lpstr>'D5-6'!Print_Area</vt:lpstr>
      <vt:lpstr>'D7-8'!Print_Area</vt:lpstr>
      <vt:lpstr>Instructions!Print_Area</vt:lpstr>
      <vt:lpstr>Summary!Print_Area</vt:lpstr>
      <vt:lpstr>WM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Elena Neacsu</dc:creator>
  <cp:keywords/>
  <cp:lastModifiedBy>Iva Georgieva-Kitzing</cp:lastModifiedBy>
  <cp:lastPrinted>2025-08-18T11:30:14Z</cp:lastPrinted>
  <dcterms:created xsi:type="dcterms:W3CDTF">2024-02-22T10:10:31Z</dcterms:created>
  <dcterms:modified xsi:type="dcterms:W3CDTF">2026-02-11T12:54:55Z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77c177-921f-4c67-aad2-9844fb8189cd_Enabled">
    <vt:lpwstr>true</vt:lpwstr>
  </property>
  <property fmtid="{D5CDD505-2E9C-101B-9397-08002B2CF9AE}" pid="3" name="MSIP_Label_dd77c177-921f-4c67-aad2-9844fb8189cd_SetDate">
    <vt:lpwstr>2024-02-22T10:34:18Z</vt:lpwstr>
  </property>
  <property fmtid="{D5CDD505-2E9C-101B-9397-08002B2CF9AE}" pid="4" name="MSIP_Label_dd77c177-921f-4c67-aad2-9844fb8189cd_Method">
    <vt:lpwstr>Standard</vt:lpwstr>
  </property>
  <property fmtid="{D5CDD505-2E9C-101B-9397-08002B2CF9AE}" pid="5" name="MSIP_Label_dd77c177-921f-4c67-aad2-9844fb8189cd_Name">
    <vt:lpwstr>dd77c177-921f-4c67-aad2-9844fb8189cd</vt:lpwstr>
  </property>
  <property fmtid="{D5CDD505-2E9C-101B-9397-08002B2CF9AE}" pid="6" name="MSIP_Label_dd77c177-921f-4c67-aad2-9844fb8189cd_SiteId">
    <vt:lpwstr>21f195bc-13e5-4339-82ea-ef8b8ecdd0a9</vt:lpwstr>
  </property>
  <property fmtid="{D5CDD505-2E9C-101B-9397-08002B2CF9AE}" pid="7" name="MSIP_Label_dd77c177-921f-4c67-aad2-9844fb8189cd_ActionId">
    <vt:lpwstr>3492ecb7-865a-4971-ae65-c9f30fdfd770</vt:lpwstr>
  </property>
  <property fmtid="{D5CDD505-2E9C-101B-9397-08002B2CF9AE}" pid="8" name="MSIP_Label_dd77c177-921f-4c67-aad2-9844fb8189cd_ContentBits">
    <vt:lpwstr>2</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y fmtid="{D5CDD505-2E9C-101B-9397-08002B2CF9AE}" pid="11" name="ContentTypeId">
    <vt:lpwstr>0x010100F156054E07D14C49BE37B64D00735641</vt:lpwstr>
  </property>
  <property fmtid="{D5CDD505-2E9C-101B-9397-08002B2CF9AE}" pid="12" name="TaxKeyword">
    <vt:lpwstr/>
  </property>
  <property fmtid="{D5CDD505-2E9C-101B-9397-08002B2CF9AE}" pid="13" name="Order">
    <vt:r8>922900</vt:r8>
  </property>
  <property fmtid="{D5CDD505-2E9C-101B-9397-08002B2CF9AE}" pid="14" name="_ExtendedDescription">
    <vt:lpwstr/>
  </property>
</Properties>
</file>